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X:\JOG\Kocsó Tamás\TORNATEREM III. ütem_2024\"/>
    </mc:Choice>
  </mc:AlternateContent>
  <bookViews>
    <workbookView xWindow="0" yWindow="0" windowWidth="28800" windowHeight="11730" tabRatio="929" activeTab="12"/>
  </bookViews>
  <sheets>
    <sheet name="MINDÖSSZESEN III. ütem" sheetId="2" r:id="rId1"/>
    <sheet name="1" sheetId="19" state="hidden" r:id="rId2"/>
    <sheet name="FH56" sheetId="57" r:id="rId3"/>
    <sheet name="FH81" sheetId="58" r:id="rId4"/>
    <sheet name="FH82" sheetId="72" r:id="rId5"/>
    <sheet name="FH84" sheetId="59" r:id="rId6"/>
    <sheet name="FH75" sheetId="60" r:id="rId7"/>
    <sheet name="SZ19" sheetId="61" r:id="rId8"/>
    <sheet name="SZ57" sheetId="64" r:id="rId9"/>
    <sheet name="SZ83" sheetId="65" r:id="rId10"/>
    <sheet name="SZ83.1" sheetId="62" r:id="rId11"/>
    <sheet name="SZ00" sheetId="63" r:id="rId12"/>
    <sheet name="VCS82" sheetId="71" r:id="rId1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 i="63" l="1"/>
  <c r="I4" i="63"/>
  <c r="I5" i="63"/>
  <c r="I6" i="63"/>
  <c r="I7" i="63"/>
  <c r="I8" i="63"/>
  <c r="I9" i="63"/>
  <c r="I10" i="63"/>
  <c r="I11" i="63"/>
  <c r="I12" i="63"/>
  <c r="I14" i="63"/>
  <c r="I15" i="63"/>
  <c r="I16" i="63"/>
  <c r="I19" i="63"/>
  <c r="I20" i="63"/>
  <c r="I21" i="63"/>
  <c r="I22" i="63"/>
  <c r="I23" i="63"/>
  <c r="I24" i="63"/>
  <c r="I25" i="63"/>
  <c r="I26" i="63"/>
  <c r="I27" i="63"/>
  <c r="I28" i="63"/>
  <c r="I29" i="63"/>
  <c r="I30" i="63"/>
  <c r="I2" i="63"/>
  <c r="H3" i="63"/>
  <c r="H4" i="63"/>
  <c r="H5" i="63"/>
  <c r="H6" i="63"/>
  <c r="H7" i="63"/>
  <c r="H8" i="63"/>
  <c r="H9" i="63"/>
  <c r="H10" i="63"/>
  <c r="H11" i="63"/>
  <c r="H12" i="63"/>
  <c r="H14" i="63"/>
  <c r="H15" i="63"/>
  <c r="H16" i="63"/>
  <c r="H19" i="63"/>
  <c r="H20" i="63"/>
  <c r="H21" i="63"/>
  <c r="H22" i="63"/>
  <c r="H23" i="63"/>
  <c r="H24" i="63"/>
  <c r="H26" i="63"/>
  <c r="H27" i="63"/>
  <c r="H28" i="63"/>
  <c r="H29" i="63"/>
  <c r="H30" i="63"/>
  <c r="H2" i="63"/>
  <c r="I29" i="71"/>
  <c r="H29" i="71"/>
  <c r="I28" i="71"/>
  <c r="H28" i="71"/>
  <c r="I27" i="71"/>
  <c r="H27" i="71"/>
  <c r="I26" i="71"/>
  <c r="H26" i="71"/>
  <c r="I25" i="71"/>
  <c r="H25" i="71"/>
  <c r="I24" i="71"/>
  <c r="H24" i="71"/>
  <c r="I23" i="71"/>
  <c r="H23" i="71"/>
  <c r="I22" i="71"/>
  <c r="H22" i="71"/>
  <c r="I21" i="71"/>
  <c r="H21" i="71"/>
  <c r="I20" i="71"/>
  <c r="H20" i="71"/>
  <c r="I19" i="71"/>
  <c r="H19" i="71"/>
  <c r="I18" i="71"/>
  <c r="H18" i="71"/>
  <c r="I17" i="71"/>
  <c r="H17" i="71"/>
  <c r="I16" i="71"/>
  <c r="H16" i="71"/>
  <c r="I15" i="71"/>
  <c r="H15" i="71"/>
  <c r="I14" i="71"/>
  <c r="H14" i="71"/>
  <c r="I13" i="71"/>
  <c r="H13" i="71"/>
  <c r="I12" i="71"/>
  <c r="H12" i="71"/>
  <c r="I11" i="71"/>
  <c r="H11" i="71"/>
  <c r="I10" i="71"/>
  <c r="H10" i="71"/>
  <c r="I9" i="71"/>
  <c r="H9" i="71"/>
  <c r="I8" i="71"/>
  <c r="H8" i="71"/>
  <c r="I7" i="71"/>
  <c r="H7" i="71"/>
  <c r="I6" i="71"/>
  <c r="H6" i="71"/>
  <c r="I5" i="71"/>
  <c r="H5" i="71"/>
  <c r="I4" i="71"/>
  <c r="H4" i="71"/>
  <c r="I3" i="71"/>
  <c r="I31" i="71" s="1"/>
  <c r="H3" i="71"/>
  <c r="I2" i="71"/>
  <c r="H2" i="71"/>
  <c r="I4" i="62"/>
  <c r="H4" i="62"/>
  <c r="I3" i="62"/>
  <c r="H3" i="62"/>
  <c r="I2" i="62"/>
  <c r="H2" i="62"/>
  <c r="I21" i="65"/>
  <c r="H21" i="65"/>
  <c r="I20" i="65"/>
  <c r="H20" i="65"/>
  <c r="I19" i="65"/>
  <c r="H19" i="65"/>
  <c r="I18" i="65"/>
  <c r="H18" i="65"/>
  <c r="I17" i="65"/>
  <c r="H17" i="65"/>
  <c r="I16" i="65"/>
  <c r="H16" i="65"/>
  <c r="I15" i="65"/>
  <c r="H15" i="65"/>
  <c r="I14" i="65"/>
  <c r="H14" i="65"/>
  <c r="I13" i="65"/>
  <c r="H13" i="65"/>
  <c r="I12" i="65"/>
  <c r="H12" i="65"/>
  <c r="I11" i="65"/>
  <c r="H11" i="65"/>
  <c r="I10" i="65"/>
  <c r="H10" i="65"/>
  <c r="I9" i="65"/>
  <c r="H9" i="65"/>
  <c r="I8" i="65"/>
  <c r="H8" i="65"/>
  <c r="I7" i="65"/>
  <c r="H7" i="65"/>
  <c r="I6" i="65"/>
  <c r="H6" i="65"/>
  <c r="I5" i="65"/>
  <c r="H5" i="65"/>
  <c r="I4" i="65"/>
  <c r="H4" i="65"/>
  <c r="I3" i="65"/>
  <c r="H3" i="65"/>
  <c r="I2" i="65"/>
  <c r="H2" i="65"/>
  <c r="I10" i="64"/>
  <c r="H10" i="64"/>
  <c r="I9" i="64"/>
  <c r="H9" i="64"/>
  <c r="I8" i="64"/>
  <c r="H8" i="64"/>
  <c r="I7" i="64"/>
  <c r="H7" i="64"/>
  <c r="I6" i="64"/>
  <c r="H6" i="64"/>
  <c r="I5" i="64"/>
  <c r="H5" i="64"/>
  <c r="I4" i="64"/>
  <c r="H4" i="64"/>
  <c r="I3" i="64"/>
  <c r="H3" i="64"/>
  <c r="H12" i="64" s="1"/>
  <c r="D17" i="2" s="1"/>
  <c r="I2" i="64"/>
  <c r="H2" i="64"/>
  <c r="I2" i="61"/>
  <c r="I4" i="61" s="1"/>
  <c r="E16" i="2" s="1"/>
  <c r="H2" i="61"/>
  <c r="H4" i="61" s="1"/>
  <c r="D16" i="2" s="1"/>
  <c r="I18" i="72"/>
  <c r="H18" i="72"/>
  <c r="I17" i="72"/>
  <c r="H17" i="72"/>
  <c r="I20" i="72"/>
  <c r="H20" i="72"/>
  <c r="I2" i="60"/>
  <c r="H2" i="60"/>
  <c r="I2" i="59"/>
  <c r="I4" i="59" s="1"/>
  <c r="E13" i="2" s="1"/>
  <c r="H2" i="59"/>
  <c r="H4" i="59" s="1"/>
  <c r="D13" i="2" s="1"/>
  <c r="I35" i="72"/>
  <c r="H35" i="72"/>
  <c r="I34" i="72"/>
  <c r="H34" i="72"/>
  <c r="I33" i="72"/>
  <c r="H33" i="72"/>
  <c r="I32" i="72"/>
  <c r="H32" i="72"/>
  <c r="I31" i="72"/>
  <c r="H31" i="72"/>
  <c r="I30" i="72"/>
  <c r="H30" i="72"/>
  <c r="I29" i="72"/>
  <c r="H29" i="72"/>
  <c r="I28" i="72"/>
  <c r="H28" i="72"/>
  <c r="I27" i="72"/>
  <c r="H27" i="72"/>
  <c r="I26" i="72"/>
  <c r="H26" i="72"/>
  <c r="I25" i="72"/>
  <c r="H25" i="72"/>
  <c r="I24" i="72"/>
  <c r="H24" i="72"/>
  <c r="I23" i="72"/>
  <c r="H23" i="72"/>
  <c r="I22" i="72"/>
  <c r="H22" i="72"/>
  <c r="I21" i="72"/>
  <c r="H21" i="72"/>
  <c r="I19" i="72"/>
  <c r="H19" i="72"/>
  <c r="I16" i="72"/>
  <c r="H16" i="72"/>
  <c r="I15" i="72"/>
  <c r="H15" i="72"/>
  <c r="I14" i="72"/>
  <c r="H14" i="72"/>
  <c r="I13" i="72"/>
  <c r="H13" i="72"/>
  <c r="I12" i="72"/>
  <c r="H12" i="72"/>
  <c r="I11" i="72"/>
  <c r="H11" i="72"/>
  <c r="I10" i="72"/>
  <c r="H10" i="72"/>
  <c r="I9" i="72"/>
  <c r="H9" i="72"/>
  <c r="I8" i="72"/>
  <c r="H8" i="72"/>
  <c r="I7" i="72"/>
  <c r="H7" i="72"/>
  <c r="I6" i="72"/>
  <c r="H6" i="72"/>
  <c r="I5" i="72"/>
  <c r="H5" i="72"/>
  <c r="I4" i="72"/>
  <c r="H4" i="72"/>
  <c r="I3" i="72"/>
  <c r="H3" i="72"/>
  <c r="I2" i="72"/>
  <c r="H2" i="72"/>
  <c r="I13" i="58"/>
  <c r="H13" i="58"/>
  <c r="I12" i="58"/>
  <c r="H12" i="58"/>
  <c r="I11" i="58"/>
  <c r="H11" i="58"/>
  <c r="I10" i="58"/>
  <c r="H10" i="58"/>
  <c r="I9" i="58"/>
  <c r="H9" i="58"/>
  <c r="I8" i="58"/>
  <c r="H8" i="58"/>
  <c r="I7" i="58"/>
  <c r="H7" i="58"/>
  <c r="I6" i="58"/>
  <c r="H6" i="58"/>
  <c r="I5" i="58"/>
  <c r="H5" i="58"/>
  <c r="I4" i="58"/>
  <c r="H4" i="58"/>
  <c r="I3" i="58"/>
  <c r="H3" i="58"/>
  <c r="I2" i="58"/>
  <c r="H2" i="58"/>
  <c r="I3" i="57"/>
  <c r="H3" i="57"/>
  <c r="I2" i="57"/>
  <c r="H2" i="57"/>
  <c r="H4" i="57" s="1"/>
  <c r="D10" i="2" s="1"/>
  <c r="I37" i="72" l="1"/>
  <c r="E12" i="2" s="1"/>
  <c r="H23" i="65"/>
  <c r="D18" i="2" s="1"/>
  <c r="I4" i="57"/>
  <c r="E10" i="2" s="1"/>
  <c r="H31" i="71"/>
  <c r="D22" i="2" s="1"/>
  <c r="I23" i="65"/>
  <c r="E18" i="2" s="1"/>
  <c r="H37" i="72"/>
  <c r="D12" i="2" s="1"/>
  <c r="H16" i="58"/>
  <c r="D11" i="2" s="1"/>
  <c r="I16" i="58"/>
  <c r="E11" i="2" s="1"/>
  <c r="I12" i="64"/>
  <c r="E17" i="2" s="1"/>
  <c r="H4" i="60"/>
  <c r="D14" i="2" s="1"/>
  <c r="I4" i="60"/>
  <c r="E14" i="2" s="1"/>
  <c r="H33" i="63"/>
  <c r="D20" i="2" s="1"/>
  <c r="I33" i="63"/>
  <c r="E20" i="2" s="1"/>
  <c r="H6" i="62"/>
  <c r="D19" i="2" s="1"/>
  <c r="I6" i="62"/>
  <c r="E19" i="2" s="1"/>
  <c r="D20" i="19"/>
  <c r="E22" i="2"/>
  <c r="C20" i="19"/>
  <c r="E24" i="2" l="1"/>
  <c r="D24" i="2"/>
  <c r="E25" i="2" l="1"/>
  <c r="E26" i="2" s="1"/>
  <c r="E27" i="2" s="1"/>
</calcChain>
</file>

<file path=xl/sharedStrings.xml><?xml version="1.0" encoding="utf-8"?>
<sst xmlns="http://schemas.openxmlformats.org/spreadsheetml/2006/main" count="595" uniqueCount="342">
  <si>
    <t>Ssz.</t>
  </si>
  <si>
    <t>Megnevezés</t>
  </si>
  <si>
    <t>Anyagköltség</t>
  </si>
  <si>
    <t>Díjköltség</t>
  </si>
  <si>
    <t>33</t>
  </si>
  <si>
    <t>Falazás és egyéb kőműves munkák</t>
  </si>
  <si>
    <t>36</t>
  </si>
  <si>
    <t>Vakolás és rabicolás</t>
  </si>
  <si>
    <t>39</t>
  </si>
  <si>
    <t>Szárazépítés</t>
  </si>
  <si>
    <t>42</t>
  </si>
  <si>
    <t>Hideg- és melegburkolatok készítése, aljzat előkészítés</t>
  </si>
  <si>
    <t>m</t>
  </si>
  <si>
    <t>44</t>
  </si>
  <si>
    <t>Fa- és műanyag szerkezet elhelyezése</t>
  </si>
  <si>
    <t>db</t>
  </si>
  <si>
    <t>45</t>
  </si>
  <si>
    <t>Fém nyílászáró és épületlakatos szerkezet elhelyezése</t>
  </si>
  <si>
    <t>46</t>
  </si>
  <si>
    <t>Üvegezés</t>
  </si>
  <si>
    <t>82</t>
  </si>
  <si>
    <t>Épületgépészeti szerelvények és berendezések szerelése</t>
  </si>
  <si>
    <t>Összesen (HUF)</t>
  </si>
  <si>
    <t>Költségvetés főösszesítő</t>
  </si>
  <si>
    <t>2.1 ÁFA vetítési alap</t>
  </si>
  <si>
    <t>2.2 ÁFA</t>
  </si>
  <si>
    <t>3 A munka ára (HUF)</t>
  </si>
  <si>
    <t>31</t>
  </si>
  <si>
    <t>Helyszíni beton és vasbeton munkák</t>
  </si>
  <si>
    <t xml:space="preserve">Nettó összesen </t>
  </si>
  <si>
    <t>2</t>
  </si>
  <si>
    <t>Bontás, építőanyagok újrahasznosítása</t>
  </si>
  <si>
    <t>12</t>
  </si>
  <si>
    <t>Felvonulási létesítmények</t>
  </si>
  <si>
    <t>15</t>
  </si>
  <si>
    <t>Zsaluzás és állványozás</t>
  </si>
  <si>
    <t>21</t>
  </si>
  <si>
    <t>Irtás, föld- és sziklamunka</t>
  </si>
  <si>
    <t>34</t>
  </si>
  <si>
    <t>Fém- és könnyű épületszerkezetek szerelése</t>
  </si>
  <si>
    <t>43</t>
  </si>
  <si>
    <t>Bádogozás</t>
  </si>
  <si>
    <t>48</t>
  </si>
  <si>
    <t>Szigetelés</t>
  </si>
  <si>
    <t>62</t>
  </si>
  <si>
    <t>Kőburkolat készítése</t>
  </si>
  <si>
    <t>Építési munkák I. ütem</t>
  </si>
  <si>
    <t>Cegléd Szakképzési Centrum Épületátalakítása</t>
  </si>
  <si>
    <t>Tételszám</t>
  </si>
  <si>
    <t>Tétel szövege</t>
  </si>
  <si>
    <t>Menny.</t>
  </si>
  <si>
    <t>Egység</t>
  </si>
  <si>
    <t>Anyag egységár</t>
  </si>
  <si>
    <t>Díj egységre</t>
  </si>
  <si>
    <t>Anyag összesen</t>
  </si>
  <si>
    <t>Díj összesen</t>
  </si>
  <si>
    <t>m2</t>
  </si>
  <si>
    <t>Munkanem összesen:</t>
  </si>
  <si>
    <t>Fűtés-Hűtés</t>
  </si>
  <si>
    <t>Szellőzés</t>
  </si>
  <si>
    <t>Víz-csatorna</t>
  </si>
  <si>
    <t xml:space="preserve">Épületgépészeti munkák </t>
  </si>
  <si>
    <t>Épületgépészeti csővezeték szerelése</t>
  </si>
  <si>
    <t>Technológiai légtechnikai munkák</t>
  </si>
  <si>
    <t>Szellőztető berendezések</t>
  </si>
  <si>
    <t>Technológiai, vegyi, olajipari és szénhidrogén csőszerelési munkák</t>
  </si>
  <si>
    <t>FH82</t>
  </si>
  <si>
    <t>SZ83</t>
  </si>
  <si>
    <t>VCS82</t>
  </si>
  <si>
    <t>57-001-1.1.2.1.6-0830614</t>
  </si>
  <si>
    <t>Kör keresztmetszetű, könnyített lemezcső szerelése, külön tételben kiírt tartószerkezetre, acél vagy alumínium anyagból, merev, gumigyűrűs lemezcső, NA 630 mm-ig, NA 356-450 mm között LINDAB SR spirálkorcolt lemezcső, horganyzott acéllemezből, lemez vtg.</t>
  </si>
  <si>
    <t>57-001-2.1.2.1.6.1-0869662</t>
  </si>
  <si>
    <t>Kör keresztmetszetű, merev és hajlékony lemezcső idomainak szerelése, egyoldali csatlakozású idomok, gumitömitéssel, külön tételben kiírt tartószerkezetre, NA 630 mm-ig, NA 356-450 mm között, cső- vagy idomvégzáró elem, LINDAB EP véglezáró spirálkorcolt</t>
  </si>
  <si>
    <t>57-001-2.2.2.1.6.1-0868582</t>
  </si>
  <si>
    <t>Kör keresztmetszetű, merev és hajlékony lemezcső idomainak szerelése, kétoldali csatlakozású idomok, gumitömitéssel, a kötést megerősítő lemezcsavarokkal, külön tételben kiírt tartószerkezetre, NA 630 mm-ig, NA 356-450 mm között, cső-, idomkapcsoló elem</t>
  </si>
  <si>
    <t>57-001-2.2.2.1.6.2-0868024</t>
  </si>
  <si>
    <t>Kör keresztmetszetű, merev és hajlékony lemezcső idomainak szerelése, kétoldali csatlakozású idomok, gumitömitéssel, a kötést megerősítő lemezcsavarokkal, külön tételben kiírt tartószerkezetre, NA 630 mm-ig, NA 356-450 mm között, ív, könyök idom LINDAB</t>
  </si>
  <si>
    <t>57-001-2.3.2.1.6.1-0342500</t>
  </si>
  <si>
    <t>Kör keresztmetszetű, merev és hajlékony lemezcső idomainak szerelése, háromoldali csatlakozású idomok, gumitömitéssel, külön tételben kiírt tartószerkezetre, NA 630 mm-ig, NA 356-450 mm között, elágazó idom, Hengerített 90°os egál T idom, horganyzott</t>
  </si>
  <si>
    <t>57-001-2.3.2.1.5.1-0343164</t>
  </si>
  <si>
    <t>Kör keresztmetszetű, merev és hajlékony lemezcső idomainak szerelése, háromoldali csatlakozású idomok, gumitömitéssel, külön tételben kiírt tartószerkezetre, NA 630 mm-ig, NA 251-355 mm között, elágazó idom, Hengerített 90°os egál T idom, horganyzott</t>
  </si>
  <si>
    <t>83-002-4.1.1.2.1-0143767</t>
  </si>
  <si>
    <t>Egyéb befúvó és elszívó szerkezetek, kör vagy négyszög keresztmetszetű légszelep felszerelése falnyílásba, NÁ 350 mm-ig HELIOS MTVZ 200 Fém tányérszelep befúvásra, NÁ 200, Cikksz.:9607</t>
  </si>
  <si>
    <t>83-002-4.1.2-0143852</t>
  </si>
  <si>
    <t>Egyéb befúvó és elszívó szerkezetek, kör vagy négyszög keresztmetszetű kiegészítő elemek felszerelése légszelepekhez HELIOS EH 200 Beépítő hüvely BAE-hez, NÁ 200, Cikksz.:2642</t>
  </si>
  <si>
    <t>83-011-2.2.3-0471766</t>
  </si>
  <si>
    <t>Kör keresztmetszetű légtechnikai vezeték rögzítése, trapézlemezhez rögzítve, DN 280-450 között HILTI Légcsatorna bilincs MV-PI 400 M8/M10, Csz.: 386494</t>
  </si>
  <si>
    <t>83-004-2.2-0723004</t>
  </si>
  <si>
    <t>Kör keresztmetszetű hangcsillapító elhelyezése (gumitömítéssel) LINDAB SLBU körkeresztm.kulisszás hangcsill., hg.acél, üveggyapot szigetelőanyaggal, DN 400/600, SLBU-400-600-100</t>
  </si>
  <si>
    <t>83-002-1.3.1.2-0143494</t>
  </si>
  <si>
    <t>Négyszög keresztmetszetű fixzsalu, túlnyomást kibocsátó zsalu, elektromos zsalu  felszerelése, falnyílásba, felületnagyság: 0,11-0,25 m² között HELIOS RAG 400 Esővédő fixzsalu hálóval, Méret: 440x440, Cikksz.:0754</t>
  </si>
  <si>
    <t>82-001-7.4.1-0115544</t>
  </si>
  <si>
    <t>Kétoldalon menetes vagy roppantógyűrűs szerelvény elhelyezése, külső vagy belső menettel, illetve hollandival csatlakoztatva DN 25 szelepek, csappantyúk (szabályzó, fojtó-elzáró, beavatkozó) OVENTROP visszacsapó szelep, Viton tömítéssel, PN25, DN25, G 1"</t>
  </si>
  <si>
    <t>SZ57</t>
  </si>
  <si>
    <t>Fülnév</t>
  </si>
  <si>
    <t>56-055-2.1.2.1-0490284</t>
  </si>
  <si>
    <t>Épületgépészeti csőtartó rendszerelemek helyszíni szerelése, csőbilincs 12"-ig vagy NA 300-ig, hangcsillapító betéttel, 3/8" - 3" vagy 9,5-101 mm között MÜPRO OPTIMAL Junior® DAMMGULAST® zöld, M8/M10, 2" (59-64 mm), horganyzott, Cikkszám:141492</t>
  </si>
  <si>
    <t>56-052-6.1.1</t>
  </si>
  <si>
    <t>Hőmérő elhelyezése, egyenes hőmérő, kis kivitel</t>
  </si>
  <si>
    <t>81-004-1.5.1.1.1.1.7-0334007</t>
  </si>
  <si>
    <t>Fűtési vezeték, Horganyzott szénacélcső szerelése, préselt csőkötésekkel, cső elhelyezése csőidomok nélkül, szakaszos nyomáspróbával, szabadon, horonyba vagy padlócsatornába, DN 12 - DN 50, DN 50 Viega Prestabo cső, ötvözetlen szénacél, 6 m-es szálban,</t>
  </si>
  <si>
    <t>81-004-1.5.1.1.2.1.8-0336032</t>
  </si>
  <si>
    <t>Fűtési vezeték, Horganyzott szénacélcső szerelése, préselt csőkötésekkel, cső elhelyezése csőidomok nélkül, szakaszos nyomáspróbával, csőidomok és szerelvények elhelyezése, egy préselt kötéssel csatlakozó idomok, DN 12 - DN 50, DN 50 Viega Prestabo</t>
  </si>
  <si>
    <t>81-004-1.5.1.1.2.2.8-0334021</t>
  </si>
  <si>
    <t>Fűtési vezeték, Horganyzott szénacélcső szerelése, préselt csőkötésekkel, cső elhelyezése csőidomok nélkül, szakaszos nyomáspróbával, csőidomok és szerelvények elhelyezése, két préselt kötéssel csatlakozó idomok, DN 12 - DN 50, DN 50 Viega Prestabo ív,</t>
  </si>
  <si>
    <t>81-004-1.5.1.1.2.2.8-0334035</t>
  </si>
  <si>
    <t>81-004-1.5.1.1.2.3.8-0334081</t>
  </si>
  <si>
    <t>Fűtési vezeték, Horganyzott szénacélcső szerelése, préselt csőkötésekkel, cső elhelyezése csőidomok nélkül, szakaszos nyomáspróbával, csőidomok és szerelvények elhelyezése, három préselt kötéssel csatlakozó idomok, DN 12 - DN 50, DN 50 Viega Prestabo</t>
  </si>
  <si>
    <t>81-004-1.5.1.1.2.1.8-0334130</t>
  </si>
  <si>
    <t>81-004-1.5.1.1.2.3.8-0334077</t>
  </si>
  <si>
    <t>81-004-1.5.1.1.1.1.6-0334006</t>
  </si>
  <si>
    <t>Fűtési vezeték, Horganyzott szénacélcső szerelése, préselt csőkötésekkel, cső elhelyezése csőidomok nélkül, szakaszos nyomáspróbával, szabadon, horonyba vagy padlócsatornába, DN 12 - DN 50, DN 40 Viega Prestabo cső, ötvözetlen szénacél, 6 m-es szálban,</t>
  </si>
  <si>
    <t>81-004-1.5.1.1.2.1.7-0334100</t>
  </si>
  <si>
    <t>Fűtési vezeték, Horganyzott szénacélcső szerelése, préselt csőkötésekkel, cső elhelyezése csőidomok nélkül, szakaszos nyomáspróbával, csőidomok és szerelvények elhelyezése, egy préselt kötéssel csatlakozó idomok, DN 12 - DN 50, DN 40 Viega Prestabo</t>
  </si>
  <si>
    <t>81-004-1.5.1.1.2.2.7-0334020</t>
  </si>
  <si>
    <t>Fűtési vezeték, Horganyzott szénacélcső szerelése, préselt csőkötésekkel, cső elhelyezése csőidomok nélkül, szakaszos nyomáspróbával, csőidomok és szerelvények elhelyezése, két préselt kötéssel csatlakozó idomok, DN 12 - DN 50, DN 40 Viega Prestabo ív,</t>
  </si>
  <si>
    <t>81-004-1.5.1.1.2.2.7-0334034</t>
  </si>
  <si>
    <t>81-004-1.5.1.1.2.3.8-0334078</t>
  </si>
  <si>
    <t>82-001-7.7.3-0125597</t>
  </si>
  <si>
    <t>Kétoldalon menetes vagy roppantógyűrűs szerelvény elhelyezése, külső vagy belső menettel, illetve hollandival csatlakoztatva DN 50, DN 65 szennyfogószűrő, gázszűrő, iszap- és levegőleválasztó PNEUMATEX Zeparo Cyclone ZCD 50 iszapleválasztó, Cikkszám:</t>
  </si>
  <si>
    <t>82-001-7.6.3-0121445</t>
  </si>
  <si>
    <t>Kétoldalon menetes vagy roppantógyűrűs szerelvény elhelyezése, külső vagy belső menettel, illetve hollandival csatlakoztatva DN 40 szennyfogószűrő, gázszűrő, iszap- és levegőleválasztó HERZ szennyfogó-szűrő 6/4" 0,4 mm, Csz.: 1411105</t>
  </si>
  <si>
    <t>82-001-7.6.3-0125597</t>
  </si>
  <si>
    <t>Kétoldalon menetes vagy roppantógyűrűs szerelvény elhelyezése, külső vagy belső menettel, illetve hollandival csatlakoztatva DN 40 szennyfogószűrő, gázszűrő, iszap- és levegőleválasztó PNEUMATEX Zeparo Cyclone ZCD 40 iszapleválasztó, Cikkszám: 7897440 +</t>
  </si>
  <si>
    <t>82-001-7.7.3-0121446</t>
  </si>
  <si>
    <t>Kétoldalon menetes vagy roppantógyűrűs szerelvény elhelyezése, külső vagy belső menettel, illetve hollandival csatlakoztatva DN 50, DN 65 szennyfogószűrő, gázszűrő, iszap- és levegőleválasztó HERZ szennyfogó-szűrő 2" 0,4 mm, Csz.: 1411106</t>
  </si>
  <si>
    <t>82-001-7.7.3-0722175</t>
  </si>
  <si>
    <t>Kétoldalon menetes vagy roppantógyűrűs szerelvény elhelyezése, külső vagy belső menettel, illetve hollandival csatlakoztatva DN 50, DN 65 szennyfogószűrő, gázszűrő, iszap- és levegőleválasztó Flamco Flamcovent 2" mm abszorpciós légleválasztó max. 120 °C,</t>
  </si>
  <si>
    <t>82-001-7.7.2-0115568</t>
  </si>
  <si>
    <t>Kétoldalon menetes vagy roppantógyűrűs szerelvény elhelyezése, külső vagy belső menettel, illetve hollandival csatlakoztatva DN 50, DN 65 gömbcsap, víz- és gázfőcsap OVENTROP Optibal golyoscsap, müa. bevonatos acélkarrral, PN16, DN50, G 2" bm. (-10 ...</t>
  </si>
  <si>
    <t>82-001-7.6.2-0115226</t>
  </si>
  <si>
    <t>Kétoldalon menetes vagy roppantógyűrűs szerelvény elhelyezése, külső vagy belső menettel, illetve hollandival csatlakoztatva DN 40 gömbcsap, víz- és gázfőcsap OVENTROP Optibal golyoscsap, hőmérővel szerelt műanyag fogantyúval, PN16, DN40, 1 1/2" bm.,</t>
  </si>
  <si>
    <t>82-001-7.6.1-0115546</t>
  </si>
  <si>
    <t>Kétoldalon menetes vagy roppantógyűrűs szerelvény elhelyezése, külső vagy belső menettel, illetve hollandival csatlakoztatva DN 40 szelepek, csappantyúk (szabályzó, fojtó-elzáró, beavatkozó) OVENTROP visszacsapó szelep, Viton tömítéssel, PN25, DN40, G 1</t>
  </si>
  <si>
    <t>82-001-7.7.1-0115547</t>
  </si>
  <si>
    <t>Kétoldalon menetes vagy roppantógyűrűs szerelvény elhelyezése, külső vagy belső menettel, illetve hollandival csatlakoztatva DN 50, DN 65 szelepek, csappantyúk (szabályzó, fojtó-elzáró, beavatkozó) OVENTROP visszacsapó szelep, Viton tömítéssel, PN25,</t>
  </si>
  <si>
    <t>82-001-7.4.2-0115210</t>
  </si>
  <si>
    <t>Kétoldalon menetes vagy roppantógyűrűs szerelvény elhelyezése, külső vagy belső menettel, illetve hollandival csatlakoztatva DN 25 gömbcsap, víz- és gázfőcsap OVENTROP Optibal golyoscsap, műanyag fogantyúval, PN16, DN25, 1", bm., (-10...+100)°C, G 1/4"</t>
  </si>
  <si>
    <t>82-002-5.1.1.2-0000001</t>
  </si>
  <si>
    <t>Impulzusadó térfogatáram-mérő (hőmennyiségmérő) elhelyezése, hőérzékelők beépítésével, hitelesítéssel, menetes kötéssel, egysugaras, DN 25, SIEMENS WSN805-FBBBF3A Ultrahangos hőmennyiségmérő fűtés/hűtéshez, Qn=2,5m3/h kompozit mérőcső, 130mm beépítési</t>
  </si>
  <si>
    <t>82-008-3.1.4.1.1-0150005</t>
  </si>
  <si>
    <t>Fűtés-, klíma-, hűtéstechnika nedvestengelyű nagyhatásfokú szabályozott szivattyú, menetes vagy karimás kötéssel, egyes szivattyúk, DN 15-25 Grundfos ALPHA2 25-60 180 1x230V, Szabályozott nedvestengelyű keringetőszivattyú, A-energiaosztály, AUTOADAPT</t>
  </si>
  <si>
    <t>82-008-3.1.4.1.1-0000001</t>
  </si>
  <si>
    <t>Fűtés-, klíma-, hűtéstechnika nedvestengelyű nagyhatásfokú szabályozott  szivattyú, menetes vagy karimás kötéssel, egyes szivattyúk, DN 15-25, Grundfos  Magna 25-100 180 1x230V, Szab. nedvestengelyű keringetőszivattyú, A- energiaosztály, légtelenítési</t>
  </si>
  <si>
    <t>82-001-13.5-0324181</t>
  </si>
  <si>
    <t>Három- vagy négyoldalon (vagy hatoldalon) menetes vagy roppantógyűrűs szerelvény elhelyezése, külső vagy belső menettel, illetve hollandival csatlakoztatva, DN 40 SIEMENS VXP45.40-25, Kétutú külső menetes szabályozószelep, 5.5 mm szelepszár</t>
  </si>
  <si>
    <t>82-001-14.1-0324260</t>
  </si>
  <si>
    <t>Két- és háromjáratú szelepekhez elektrotermikus és elektromotoros hajtóművek elhelyezése, elektromos bekötés nélkül SIEMENS SSC31, 5,5mm szelepszár elmozdulású szelepmozgató motor kvs=6,3-tól, 3-pont működés, 150sec futásidő, AC230V, IP40, Csz.:SSC31</t>
  </si>
  <si>
    <t>82-004-3.1.2-0370147</t>
  </si>
  <si>
    <t>Közvetett fűtésű, álló vagy fekvő, beépített fűtő csőkígyóval vagy nélkül, tároló berendezés elhelyezése és bekötése, egy fűtőkígyós kivitelben, 201-500 l között Heizer BSF-300B típusú, 300 literes, 70mm szigetelésű-indirekt tároló-A kat, 1 hőcserélő</t>
  </si>
  <si>
    <t>82-005-20.1.1-0344922</t>
  </si>
  <si>
    <t>Előregyártott osztó- vagy gyűjtőcső elhelyezése, előre kiépített támasztó szerkezetre, bekötések és szerelvények nélkül, DN 50-300 méret között, 25 bar nyomásig,  0,5-4,0 m hosszúságban, 50 kg-ig BOSCH HKV 2/32/32 2 fűtőkörös osztó gyűjtő 80 kW</t>
  </si>
  <si>
    <t>82-016-13.2</t>
  </si>
  <si>
    <t>Próbafűtés, radiátorok beszabályozása 23.261 - 45.440 W teljesítmény között</t>
  </si>
  <si>
    <t>82-016-12.3</t>
  </si>
  <si>
    <t>Kazánház, illetve hőközpont beszabályozása, beüzemelése 45.441 - 69.780 W teljesítmény között</t>
  </si>
  <si>
    <t>82-012-12.1.3.1-0454061</t>
  </si>
  <si>
    <t>Törölközőszárító radiátorok elhelyezése széthordással, tartókkal, bekötéssel, 1820 mm fűtőtest magasságig, körcsöves, íves törölközőszárító radiátor, 400 mm IMAS 400X700 (SZxM) íves, fehér törölköző szárító radiátor, 4 csatlakozás, tartóval -&gt; 293W</t>
  </si>
  <si>
    <t>82-012-4.1.1.4-0434138</t>
  </si>
  <si>
    <t>Acéllemez kompakt lapradiátor elhelyezése, széthordással, tartókkal, bekötéssel,  beépített szeleptesttel, 1 soros, 1600 mm-ig, 600 mm PURMO CV11 6001200, kompakt beépített szelepes acéllemez lapradiátor 1 fűtőlappal, 1 konv.lemezzel, burk., 6 csonkkal,</t>
  </si>
  <si>
    <t>82-012-4.1.1.4-0423902</t>
  </si>
  <si>
    <t>Acéllemez kompakt lapradiátor elhelyezése, széthordással, tartókkal, bekötéssel,  beépített szeleptesttel, 1 soros, 1600 mm-ig, 600 mm VOGEL &amp; NOOT beépített szelepes lapradiátor 11 KV típus, 1-soros, 600x 400 mm, fűtőteljesítmény: 376 W</t>
  </si>
  <si>
    <t>82-012-4.1.1.4-0423903</t>
  </si>
  <si>
    <t>Acéllemez kompakt lapradiátor elhelyezése, széthordással, tartókkal, bekötéssel,  beépített szeleptesttel, 1 soros, 1600 mm-ig, 600 mm VOGEL &amp; NOOT beépített szelepes lapradiátor 11 KV típus, 1-soros, 600x 600 mm, fűtőteljesítmény: 563 W</t>
  </si>
  <si>
    <t>82-012-4.1.1.4-0423904</t>
  </si>
  <si>
    <t>Acéllemez kompakt lapradiátor elhelyezése, széthordással, tartókkal, bekötéssel,  beépített szeleptesttel, 1 soros, 1600 mm-ig, 600 mm VOGEL &amp; NOOT beépített szelepes lapradiátor 11 KV típus, 1-soros, 600x 800 mm, fűtőteljesítmény: 751 W</t>
  </si>
  <si>
    <t>82-012-4.2.1.4-0423759</t>
  </si>
  <si>
    <t>Acéllemez kompakt lapradiátor elhelyezése, széthordással, tartókkal, bekötéssel,  beépített szeleptesttel, 2 soros, 1600 mm-ig, 600 mm VOGEL &amp; NOOT beépített szelepes lapradiátor 22 KV típus, 2-soros, 600x 400 mm, fűtőteljesítmény: 685 W</t>
  </si>
  <si>
    <t>82-012-4.2.1.4-0423761</t>
  </si>
  <si>
    <t>Acéllemez kompakt lapradiátor elhelyezése, széthordással, tartókkal, bekötéssel,  beépített szeleptesttel, 2 soros, 1600 mm-ig, 600 mm VOGEL &amp; NOOT beépített szelepes lapradiátor 22 KV típus, 2-soros, 600x 600 mm, fűtőteljesítmény: 1028 W</t>
  </si>
  <si>
    <t>82-012-4.2.1.4-0423763</t>
  </si>
  <si>
    <t>Acéllemez kompakt lapradiátor elhelyezése, széthordással, tartókkal, bekötéssel,  beépített szeleptesttel, 2 soros, 1600 mm-ig, 600 mm VOGEL &amp; NOOT beépített szelepes lapradiátor 22 KV típus, 2-soros, 600x 800 mm, fűtőteljesítmény: 1370 W</t>
  </si>
  <si>
    <t>82-001-16.2.5-0113212</t>
  </si>
  <si>
    <t>Fűtőtest szerelvény elhelyezése külső vagy belső menettel, illetve hollandival csatlakoztatva DN 15 termosztatikus szelep, termosztatikus szelep szett Danfoss RA-N termosztatikus radiátorszelep állítható kapacitású szelep, sarok kivitel, O-gyűrűs</t>
  </si>
  <si>
    <t>82-001-29.1-0113321</t>
  </si>
  <si>
    <t>Csatlakozó szerelvények felszerelése, 1/2" belső menetes (beépített szelepkészlettel szerelt hőleadókhoz) Danfoss RLV-K zárópajzsos szelep, töltés-ürítés funkcióval, beépített szelepes fűtőtestekhez, padló felöli csatl., 003L0280, 1/2"</t>
  </si>
  <si>
    <t>82-001-17.1.1-0113260</t>
  </si>
  <si>
    <t>Termosztatikus szelepfej felszerelése radiátorszelepre, KLAPP csatlakozóval rögzítve Danfoss RA 5068 8-28℃ termosztatikus fej távállítós kiv., Rsz: 013G5068</t>
  </si>
  <si>
    <t>FH81</t>
  </si>
  <si>
    <t>FH56</t>
  </si>
  <si>
    <t>FH84</t>
  </si>
  <si>
    <t>FH75</t>
  </si>
  <si>
    <t>Légkondicionáló berendezések</t>
  </si>
  <si>
    <t>Energiahatékony építési technológia</t>
  </si>
  <si>
    <t>84-003-1.2.1.3.1.1-0381135</t>
  </si>
  <si>
    <t>Klímakonvektorok, parapet, burkolatos, padlóra állítható, 2 csöves rendszerű, hűtő/fűtőteljesítmény: 15 kW-ig / 25 kW-ig Immergas Hydro FS 1000 P parapet (álló) fan-coil (2 csöves), fűtőteljesítmény (45/40°C): 4,37 kW, hűtőteljesítmény (7/12°C): 3,73 kW,</t>
  </si>
  <si>
    <t>75-111-1.3.2.3-0275215</t>
  </si>
  <si>
    <t>Levegő-víz hőszivattyúk osztott rendszerű (kültéri + beltéri), 7℃/35℃ hőmérséklet tartománynál, fűtésre-hűtésre és HMV-ellátásra, 10-20 kW teljesítmény között Daikin LT Altherma szett: 16kW, 1 fázisú kültéri egység, 16kW hűtő-fűtő oldalfali beltéri</t>
  </si>
  <si>
    <t>82-001-6.2.8-0115601</t>
  </si>
  <si>
    <t>Egyoldalon menetes szerelvény elhelyezése, külső vagy belső menettel, illetve hollandival csatlakoztatva DN 15 légtelenítőszelep, kifolyó- és locsolószelep, töltőszelep OVENTROP Optibal golyoscsap, szárnyas fém fogantyúval, PN16, DN10, G 3/8", kb..,</t>
  </si>
  <si>
    <t>82-001-13.1-0324176</t>
  </si>
  <si>
    <t>Három- vagy négyoldalon (vagy hatoldalon) menetes vagy roppantógyűrűs szerelvény elhelyezése, külső vagy belső menettel, illetve hollandival csatlakoztatva, DN 10-15 SIEMENS VXP45.15-2.5, Kétutú külső menetes szabályozószelep, 5.5 mm szelepszár</t>
  </si>
  <si>
    <t>82-001-14.1-0324258</t>
  </si>
  <si>
    <t>Két- és háromjáratú szelepekhez elektrotermikus és elektromotoros hajtóművek elhelyezése, elektromos bekötés nélkül SIEMENS SSB31, 5,5mm szelepszár elmozdulású szelepmozgató motor kvs=6,3-ig, 3-pont működés, 150sec futásidő, AC230V, IP40, Csz.:SSB31</t>
  </si>
  <si>
    <t>SZ19</t>
  </si>
  <si>
    <t>Költségtérítések</t>
  </si>
  <si>
    <t>19-083-1.1</t>
  </si>
  <si>
    <t>Légtechnikai vezetékek, szigetelésmérése és jegyzőkönyv készítése</t>
  </si>
  <si>
    <t>57-015-16.2.1.1-0143285</t>
  </si>
  <si>
    <t>Szabályzó zsaluszerkezet elhelyezése, falnyílásra, négyszög keresztmetszetű, -0,10 m2-ig HELIOS VK 200 túlnyomáskibocsátó zsalu, méret:240x240, ventilátor nagyság: NÁ 180/200, Cikkszám: 0758</t>
  </si>
  <si>
    <t>57-015-16.2.1.1-0143281</t>
  </si>
  <si>
    <t>Szabályzó zsaluszerkezet elhelyezése, falnyílásra, négyszög keresztmetszetű, -0,10 m2-ig HELIOS VK 100 túlnyomáskibocsátó zsalu, méret:140x140, megfelelő ventilátor nagyság: NÁ 100, Cikkszám: 0757</t>
  </si>
  <si>
    <t>83-003-11.9-0000001</t>
  </si>
  <si>
    <t>Kiegészítők felszerelése, elektromos bekötés nélkül, kalorifer szabályozás,  HELIOS WHSHE_HE_24W  Vízold. szab. melegv. fűtőkaloriferekhez,  [vagy  műszakilag ezzel egyenértékű]</t>
  </si>
  <si>
    <t>83-003-2.1.1.2-0144594</t>
  </si>
  <si>
    <t>Kör keresztmetszetű, csappantyú, pillangószelep, térfogatáram állandósító elem felszerelése, lemezcsatornára, NÁ 351-560 mm között HELIOS RVM 400 Motoros visszacsapószelep, NÁ 400, Cikksz.:2580</t>
  </si>
  <si>
    <t>83-001-2.3.3.8-0868024</t>
  </si>
  <si>
    <t>Kör keresztmetszetű légcsatorna és idomaik szerelése,  tartószerkezet nélkül, horganyzott acéllemez idomok, spirálkorcolt vagy hajlítható lemezcsőhöz, NÁ 280-450 mm között, ív, könyök idom LINDAB SAFE BFU 90° -os épített könyökidom, gumitömítéssel,</t>
  </si>
  <si>
    <t>83-001-1.4.1-0821555</t>
  </si>
  <si>
    <t>Négyszög keresztmetszetű légcsatorna és idomaik szerelése,  tartószerkezet nélkül, légcsatorna idomok horganyzott acéllemezből,  (ív, könyök, kitérő, elágazó, "T", szűkítő, átmeneti,  légrács felvételére alkalmas idomok) lemezvastagság: 0,6 mm és 0,7 mm,</t>
  </si>
  <si>
    <t>83-006-2.7.3-0113322</t>
  </si>
  <si>
    <t>Radiális és félradiális ventilátor elhelyezése, egycsöves szellöző rendszerek ventilátorai ( Tartozékok a 83-006-7.5 tételcsoportban) házzal egybeépített kivitelben HELIOS ELS-VN 60 Ventilátor egység, 60 m3/h Késleltető relés, ~1, 230 V, 18 W,</t>
  </si>
  <si>
    <t>83-001-2.1.1-0830602</t>
  </si>
  <si>
    <t>Kör keresztmetszetű légcsatorna és idomaik szerelése,  tartószerkezet nélkül, spirálkorcolt lemezcső, horganyzott acéllemezből, NÁ 63-150 mm között LINDAB SR spirálkorcolt lemezcső, horganyzott acéllemezből, lemez vtg. 0,5 mm, DN 80, SR-80</t>
  </si>
  <si>
    <t>83-011-2.1.1-0471751</t>
  </si>
  <si>
    <t>Kör keresztmetszetű légtechnikai vezeték rögzítése, vasbeton födémbe rögzítve, függesztés 0,25 m átlagmagassággal, DN 80-150 között HILTI Légcsatorna bilincs MV-PI 80 M8/M10, Csz.: 2047318</t>
  </si>
  <si>
    <t>83-001-2.15.1.7-0522061</t>
  </si>
  <si>
    <t>Kör keresztmetszetű légcsatorna és idomaik szerelése,  tartószerkezet nélkül, alumínium lemez idom, spirálkorcolt vagy hajlítható lemezcsőhöz, NÁ 80-150 mm között, ív, könyök idom UNIMAX SZOTFORM I-90 fokos szeletes ívcső, alumínium lemezből, NÁ  80 mm</t>
  </si>
  <si>
    <t>83-001-2.15.1.1-0522421</t>
  </si>
  <si>
    <t>Kör keresztmetszetű légcsatorna és idomaik szerelése,  tartószerkezet nélkül, alumínium lemez idom, spirálkorcolt vagy hajlítható lemezcsőhöz, NÁ 80-150 mm között, elágazó idom UNIMAX SZOTFORM K kereszt elágazó idom (egál), alumínium lemezből, NÁ  80 mm</t>
  </si>
  <si>
    <t>83-002-4.1.6.1.2-0143739</t>
  </si>
  <si>
    <t>Egyéb befúvó és elszívó szerkezetek, kör vagy négyszög keresztmetszetű levegő bevezető elem felszerelése falnyílásba vagy nyilászáróba, nyílászáróba történő elhelyezése HELIOS ALEF 45 Légbevezető elem ablakkeretbe, Cikksz.:2101</t>
  </si>
  <si>
    <t>83-001-2.1.1-0830603</t>
  </si>
  <si>
    <t>Kör keresztmetszetű légcsatorna és idomaik szerelése,  tartószerkezet nélkül, spirálkorcolt lemezcső, horganyzott acéllemezből, NÁ 63-150 mm között LINDAB SR spirálkorcolt lemezcső, horganyzott acéllemezből, lemez vtg. 0,5 mm, DN 100, SR-100</t>
  </si>
  <si>
    <t>83-002-1.1.2.1-0143335</t>
  </si>
  <si>
    <t>Négyszög keresztmetszetű légrács szerelése ajtóra vagy falnyílásba, felületnagyság: 0,10 m²-ig HELIOS LTGW Ajtórács (fehér), Méret: 448x100, Cikksz.:0246</t>
  </si>
  <si>
    <t>Faláttörések, építészeti helyreállítás nélkül.</t>
  </si>
  <si>
    <t>83-021-1.2.1.3-0340574</t>
  </si>
  <si>
    <t>Hővisszanyerős szellőztető berendezés beépítése, faláttörés és elektromos bekötés nélkül, fekvő, mennyezeti kivitelben, kereszt-ellenáramú hőcserélővel, levegő-térfogatáram: 1001-2000 m3/h között HELIOS KWL EC 2000 D Pro WW Hővisszanyerős központi</t>
  </si>
  <si>
    <t>83-021-1.1-0340528</t>
  </si>
  <si>
    <t>Hővisszanyerős szellőztető berendezés beépítése, faláttörés és elektromos bekötés nélkül, falba építhető kivitelben, lemezes hőcserélővel HELIOS KWL EC 60 Pro EcoVent hővisszanyerős szellőző, ~1, 230 V, 0,008 kW, Cikksz.:9951</t>
  </si>
  <si>
    <t>83-021-1.11.1-0144803</t>
  </si>
  <si>
    <t>Hővisszanyerős szellőztető berendezés beépítése, faláttörés és elektromos bekötés nélkül, kiegészítők, tartozékok elhelyezése, beépítő készlet HELIOS KWL 60 RS Beépítőkészlet KWL EC 60-hoz, Cikksz.:0708</t>
  </si>
  <si>
    <t>82-009-1.1.1-0215021</t>
  </si>
  <si>
    <t>Falikút, kiöntő vagy mosóvályú elhelyezése és bekötése, falikút, szifon (bűzelzáró) és csaptelep nélkül, acéllemezből-, rozsdamentes lemezből vagy öntöttvasból Acéllemez falikút, kívül-belül fehér tűzzománcozott, rövid hátlapú</t>
  </si>
  <si>
    <t>82-009-11.1.1.2-0110231</t>
  </si>
  <si>
    <t>WC csésze elhelyezése és bekötése, sarokszelep, WC ülőke, nyomógomb nélkül, porcelánból, alsókifolyású, mélyöblítésű kivitelben ALFÖLDI/BÁZIS porcelán mélyöblítésű WC csésze, 6 l alsó kifolyású, fehér, Kód: 4033 00 01</t>
  </si>
  <si>
    <t>82-009-13.1-0337712</t>
  </si>
  <si>
    <t>WC öblítőtartály felszerelése és bekötése, falsík elé szerelhető, műanyag GEBERIT AP117 alacsonyra szerelhető falon kívüli öblítőtartály, alpin fehér, Cikkszám: 136.530.11.1</t>
  </si>
  <si>
    <t>82-009-15.1.1-0111525</t>
  </si>
  <si>
    <t>Vizelde vagy piszoár berendezés elhelyezése, öblítőszelep, sarokszelep és bűzelzáró nélkül, porcelán, falra szerelhető vizelde ALFÖLDI/BÁZIS porcelán vizelde, felső bekötésű, 4332 00 01, fehér</t>
  </si>
  <si>
    <t>82-009-16.2.2-0326085</t>
  </si>
  <si>
    <t>Vizelde kiegészítő elemei, öblítőszelep, szenzoros vagy infravezérlésű SCHELL EDITION infra vezérlésű-elektroikus vizelde előlap, falon belüli vizeldéhez, állítható öblítési idővel (2-15 sec), 24 óránkénti higiéniai öblítéssel, 230 V-os hálózati</t>
  </si>
  <si>
    <t>82-009-2.2.2.3-0311491</t>
  </si>
  <si>
    <t>Mosogató elhelyezése és bekötése, hideg-meleg vízre, nagykonyhai (ipari) mosogató, csaptelep nélkül, bűzelzáróval, lábazattal, kétmedencés B&amp;K kétmedencés nagykonyhai és ipari mosogató 1600x700x850 mm, lábazattal, szifonnal, 600x500x320 mm-es</t>
  </si>
  <si>
    <t>82-009-2.1.1.3-0214055</t>
  </si>
  <si>
    <t>Mosogató elhelyezése és bekötése, hideg-meleg vízre, háztartási mosogatók, csaptelep és bűzelzáró nélkül, bútorba beépített, kétmedencés Rozsdamentes lemez háztartási mosogató, kétmedencés 900x600 mm</t>
  </si>
  <si>
    <t>82-009-19.2.1-0318059</t>
  </si>
  <si>
    <t>Csaptelepek és szerelvényeinek felszerelése, zuhanycsaptelepek, fali zuhanycsaptelep MOFÉM Mambó-5 egykaros falraszerelhető zuhanycsaptelep, ECO kerámia vezérlőegység forrázás elleni védelemmel, kr. tartozékokkal, kód: 153-0017-00</t>
  </si>
  <si>
    <t>82-009-19.3.2-0318062</t>
  </si>
  <si>
    <t>Csaptelepek és szerelvényeinek felszerelése, mosdócsaptelepek, álló illetve süllyesztett mosdócsaptelep MOFÉM Mambó-5 egykaros mosdócsaptelep, ECO kerámia vezérlőegység forrázás elleni védelemmel, kr. leeresztőszeleppel, kód: 150-0034-00</t>
  </si>
  <si>
    <t>82-009-19.8.3-0318248</t>
  </si>
  <si>
    <t>Csaptelepek és szerelvényeinek felszerelése, orvosi és speciális csaptelepek, egységek, egykaros mosogató csaptelep MOFÉM TREND PLUS orvosi mosogató csaptelep, fali, forgatható kifolyócsővel, kifolyócső: 200 mm, kód: 159-1551-06</t>
  </si>
  <si>
    <t>82-009-19.5.2-0318788</t>
  </si>
  <si>
    <t>Csaptelepek és szerelvényeinek felszerelése, mosogató csaptelepek, álló, illetve süllyesztett mosogató csaptelep MOFÉM Junior Evo mosogató csaptelep, forgatható kifolyócsővel, ECO kerámia vezérlőegység forrázás elleni védelemmel, kód: 152-0067-00</t>
  </si>
  <si>
    <t>82-009-11.1.1.2-0118011</t>
  </si>
  <si>
    <t>WC csésze elhelyezése és bekötése, sarokszelep, WC ülőke, nyomógomb nélkül, porcelánból, alsókifolyású, mélyöblítésű kivitelben B&amp;K porcelán WC-kagyló mozgáskorlátozottak részére, padlón álló, alsó kifolyással (csak speciális kórházi alkalmazásra),</t>
  </si>
  <si>
    <t>82-009-6.1-0114531</t>
  </si>
  <si>
    <t>Kézmosó berendezés elhelyezése és bekötése, porcelán kivitelben, kifolyószelep, szifontakaró és bűzelzáró nélkül, ALFÖLDI/BÁZIS porcelán kézmosó, 45 cm, 3 csaplyukkal, fúrt, 4145 45 01, fehér</t>
  </si>
  <si>
    <t>82-009-5.1-0117312</t>
  </si>
  <si>
    <t>Mosdó vagy mosómedence berendezés elhelyezése és bekötése, kifolyószelep, bűzelzáró és sarokszelep nélkül, falra szerelhető porcelán kivitelben (komplett) B&amp;K porcelán mosdó mozgáskorlátozottak részére, 660x550 mm (leeresztőszelep, szifon, felfogató</t>
  </si>
  <si>
    <t>82-009-5.1-0118004</t>
  </si>
  <si>
    <t>Mosdó vagy mosómedence berendezés elhelyezése és bekötése, kifolyószelep, bűzelzáró és sarokszelep nélkül, falra szerelhető porcelán kivitelben (komplett) B&amp;K rögzítő elem porcelán mosdóhoz mozgáskorlátozottak részére, Cikkszám: TH401A</t>
  </si>
  <si>
    <t>82-009-12.1-0117096</t>
  </si>
  <si>
    <t>WC-csésze kiegészítő szerelvényeinek elhelyezése, WC-ülőke Alföldi WC-ülőke, 8780 95 01, fehér</t>
  </si>
  <si>
    <t>82-009-12.2.1-0135121</t>
  </si>
  <si>
    <t>WC-csésze kiegészítő szerelvényeinek elhelyezése, WC csatlakozó, alsó kifolyású WC-hez HL200/1, Lágy PE WC-csatlakozó elfordítható excenterrel (0-20mm) és többrészes DN110 ajakos tömítéssel, fehér</t>
  </si>
  <si>
    <t>82-009-12.1-0337574</t>
  </si>
  <si>
    <t>WC-csésze kiegészítő szerelvényeinek elhelyezése, WC-ülőke GEBERIT Selnova Comfort WC-ülőke akadálymentes, Cikkszám: 500.133.00.1</t>
  </si>
  <si>
    <t>82-009-31.1.1-0135001</t>
  </si>
  <si>
    <t>Vizes berendezési tárgyak bűzelzáróinak felszerelése, falikúthoz-mosogatóhoz DN 40-ig HL100/40, Konyhai szifon DN40 x 6/4", gömbcsuklóval és visszacsapó szelepes mosógép csatlakozóval</t>
  </si>
  <si>
    <t>82-009-31.2-0110915</t>
  </si>
  <si>
    <t>Vizes berendezési tárgyak bűzelzáróinak felszerelése, mosdóhoz, bidéhez MOFÉM búraszifon leeresztőszeleppel, krómozott, Csz: 165-0027-00</t>
  </si>
  <si>
    <t>82-009-31.5-0135008</t>
  </si>
  <si>
    <t>Vizes berendezési tárgyak bűzelzáróinak felszerelése, vizelde csészéhez HL130/30, Vizeldeszifon DN32, csatlakozó-mandzsettával és rozettával</t>
  </si>
  <si>
    <t>82-009-32-0181101</t>
  </si>
  <si>
    <t>Mozgássérült vízellátási berendezések kiegészítő szerelvényeinek elhelyezése B&amp;K vízszintes kapaszkodó, szinterezett acél, 300 mm, fehér, Cikkszám: THM30L</t>
  </si>
  <si>
    <t>82-009-32-0181122</t>
  </si>
  <si>
    <t>Mozgássérült vízellátási berendezések kiegészítő szerelvényeinek elhelyezése B&amp;K függőleges kapaszkodó, fali rögzítésű, szinterezett acél, 1800 mm, fehér, Cikkszám: TH300L</t>
  </si>
  <si>
    <t>82-009-32-0181186</t>
  </si>
  <si>
    <t>Mozgássérült vízellátási berendezések kiegészítő szerelvényeinek elhelyezése B&amp;K felhajtható kapaszkodó papírtartóval (rögzítőelemek nélkül), szinterezett acél, 830 mm, színes, Cikkszám: TH840SZ</t>
  </si>
  <si>
    <t>82-021-1.3.2.3-0210493</t>
  </si>
  <si>
    <t>Fali tűzcsapszekrény elhelyezése, tartozékokkal összeszerelve, oltó vízvezetékhez, falon kívül szerelt, 2" (52 szerelvényekkel) Csolnoki Szerelvénygyártó KSZ-Ctnü 650x735x250 mm kombinált tűzcsapszekrény, CE min., ü.a. tömlőtartó paddal, tűo.k. tároló</t>
  </si>
  <si>
    <t>82-009-5.1-0112751</t>
  </si>
  <si>
    <t>Mosdó vagy mosómedence berendezés elhelyezése és bekötése, kifolyószelep, bűzelzáró és sarokszelep nélkül, falra szerelhető porcelán kivitelben (komplett) ALFÖLDI/BÁZIS porcelán mosdó, 56 cm, 3 csaplyukkal, fúrt, 4163 01 01, fehér</t>
  </si>
  <si>
    <t>82-009-18.2-0318815</t>
  </si>
  <si>
    <t>Berendezési tárgyak szerelvényeinek felszerelése, fali kifolyószelep szerelés MOFÉM kifolyószelep, tömlővéggel, 1/2", dizájn kivitel, kód: 162-0035-17</t>
  </si>
  <si>
    <t>SZ00</t>
  </si>
  <si>
    <t>Vezérlés, szabályozás</t>
  </si>
  <si>
    <t>Albatros2.1D_EXT</t>
  </si>
  <si>
    <t>Időjárásfüggő fűtésszabályozó készlet. A csomag tartalma: 1db RVS43.345B szabályozó, 1db AGP43.345B csatlakozó készlet, 1db QAA74.611/101 beltéri kezelő egység, 1db AVS75.370 lkiegészítő modul, 1db AGP75.370 csatlakozó készlet, 1db AVS82.490 csatlakozó kábel, 1db QAC34 külső hőmérséklet érzékelő, 2db QAD36 csőre szerelhető érzékelő, 2db QAZ36.522 kábel érzékelő, 1db 5SL6110-7 kismegszakító, 1db magyar nyelvű kezelési leírás</t>
  </si>
  <si>
    <t>AVS75.390/109</t>
  </si>
  <si>
    <t>Kiegészítő modul RVS... szabályozókhoz keverőszelepes fűtési körhöz, vagy be/kiment bővítés egyéb extra funkcióhoz</t>
  </si>
  <si>
    <t>AGP75.390</t>
  </si>
  <si>
    <t>Csatlakozó készlet AVS75.390 típusú kiegészítő modulhoz</t>
  </si>
  <si>
    <t>AVS82.490/109</t>
  </si>
  <si>
    <t>400mm csatlakozó kábel AVS75.390 és RVS... szabályozók összekötéséhez</t>
  </si>
  <si>
    <t>QAA74.611/101</t>
  </si>
  <si>
    <t>Új beltéri kezelőegység RVS… szabályozókhoz, teljes programozás, háttérvilágított, vezetékes, magyar nyelvű menü</t>
  </si>
  <si>
    <t>QAA55.110/101</t>
  </si>
  <si>
    <t>Alap beltéri kezelőegység RVS… szabályozókhoz, vezetékes kivitel, üzemmód váltó, alapjel módosítás, jelenlét gomb</t>
  </si>
  <si>
    <t>OCI345.06/101</t>
  </si>
  <si>
    <t>OCI345.06/101 LPB kommunikációs modul</t>
  </si>
  <si>
    <t>QAZ36.522/109</t>
  </si>
  <si>
    <t>Kábel érzékelő, NTC 10kOhm, 0…95°C, 2 m kábellel, védőhüvely nélkül, RVS… szabályozókhoz</t>
  </si>
  <si>
    <t>ALT-SB150</t>
  </si>
  <si>
    <t>Merülőhüvely, 1/2", PN10, hossz: 150 mm, nikkelezett sárgaréz</t>
  </si>
  <si>
    <t>ALT-SS150</t>
  </si>
  <si>
    <t>Merülőhüvely 1/2", PN16, hossz: 150 mm, rozsdamentes acél</t>
  </si>
  <si>
    <t>QAD36/101</t>
  </si>
  <si>
    <t>VXP45.40-25</t>
  </si>
  <si>
    <t>Kétutú szabályozószelep. Csak keverő alkalmazásban építhető be. 5.5mm szelepszár elmozdulás. PN16 nyomásosztály. Megengedhető közeghőmérséklet +2 … 110 C°. Megengedett közeg víz vagy max 50% víz/glikol. Szeleptest anyaga Rg5. DN 40, kvs = 25</t>
  </si>
  <si>
    <t>ALG403</t>
  </si>
  <si>
    <t>Hollandi csomag (3 db hollandi tömítéssel)</t>
  </si>
  <si>
    <t>SSC31</t>
  </si>
  <si>
    <t>Szelepmozgató motor VXP45…, VVP45... szeleptestekre. Szelepszár elmozdulás: 5.5 mm. Állítóerő 300 N, 3-pont, 150 s, AC 230 V</t>
  </si>
  <si>
    <t>Fan-coilok szabályozása:</t>
  </si>
  <si>
    <t>RMB795B-1</t>
  </si>
  <si>
    <t>Synco700 központi egység KNX kommunikációval, RXB.. típusú egyedi helyiséghőmérséklet szabályozókhoz. 6UI, 2AO, 4DO, 10 helyiségcsoport. Maximum 4 kiegészítő modul csatlakoztatható.</t>
  </si>
  <si>
    <t>RMZ790</t>
  </si>
  <si>
    <t>Kezelőterminál 1db Synco700-as készülékhez, előlapra illeszthető</t>
  </si>
  <si>
    <t>SEM62.2</t>
  </si>
  <si>
    <t>Univerzális transzformátor AC230V→AC24V, 30VA, C-sínre szerelhető, IP20 kivitelű, beépített hálózati kapcsolóval és biztosítékkal</t>
  </si>
  <si>
    <t>RDF600KN</t>
  </si>
  <si>
    <t>Univerzális fűtő/hűtő termosztát, süllyesztett kivitel, KNX kommunikációval</t>
  </si>
  <si>
    <t>5WG11251AB02</t>
  </si>
  <si>
    <t>GAMMA KNX busztáp N125/02, 160mA</t>
  </si>
  <si>
    <t>5WG11908AD01</t>
  </si>
  <si>
    <t>GAMMA TULFESZÜLTSÉG VÉDŐ 190</t>
  </si>
  <si>
    <t>VPP46.20F1.4Q</t>
  </si>
  <si>
    <t>Dinamikus térfogatáram szabályozó szelep, mérőcsonkkal, külső menetes kivitel, DN20, V=220-1330 l/h (200-1190 l/h STA… termomotorokkal), Δpmin=22kPa</t>
  </si>
  <si>
    <t>VPP46.15L0.6Q</t>
  </si>
  <si>
    <t>Dinamikus térfogatáram szabályozó szelep, mérőcsonkkal, külső menetes kivitel, DN15, V=100-575 l/h, Δpmin=19kPa</t>
  </si>
  <si>
    <t>STA23</t>
  </si>
  <si>
    <t>OZW672.04</t>
  </si>
  <si>
    <t>Web szerver, 4db LPB kommunikációval rendelkező szabályozókhoz. Szöveges paraméter és grafikus rendszermegjelenítés, kezelés PC-n vagy böngészővel ellátott mobiltelefonon. Siemens Home Control alkalmazás támogatása. Utolsó 10 riasztás tárolása, státusz üzenetek elküldése, maximum 4 címre (e-mail). Offline trend lehetőség.</t>
  </si>
  <si>
    <t>OZW772.16</t>
  </si>
  <si>
    <t>Web szerver, 16db Synco készülékhez, kezelés PC-n vagy böngészővel ellátott mobiltelefonon. Utolsó 10 riasztás tárolása, státusz üzenetek elküldése, maximum 4 emailcímre. Felhő elérés, S-mode adatpontok megjelenítése</t>
  </si>
  <si>
    <r>
      <t>Csőre szerelhető hőmérséklet érzékelő, NTC 10kOhm, RVS... Szabályozókhoz</t>
    </r>
    <r>
      <rPr>
        <sz val="9"/>
        <color indexed="10"/>
        <rFont val="Arial"/>
        <family val="2"/>
        <charset val="238"/>
      </rPr>
      <t xml:space="preserve"> helyett Siemens QAD2030 NTC10k csőre billincselhető hőmérséklet érzékelő (QAD36 kiváltó terméke)</t>
    </r>
  </si>
  <si>
    <r>
      <t xml:space="preserve">STA23  termoelektromos szelepmozgató, AC 230V, NC, 1m kábel hossz, megszűnt helyette </t>
    </r>
    <r>
      <rPr>
        <sz val="9"/>
        <color indexed="10"/>
        <rFont val="Arial"/>
        <family val="2"/>
        <charset val="238"/>
      </rPr>
      <t>Siemens STA321.40L10 termoelektromos szelepmozgató AC230V NC 4mm 1m on/off (STA23 és STA321 utódja)</t>
    </r>
  </si>
  <si>
    <t xml:space="preserve">III. ütem </t>
  </si>
  <si>
    <t>SZ83.1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</si>
</sst>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F_t_-;\-* #,##0.00\ _F_t_-;_-* &quot;-&quot;??\ _F_t_-;_-@_-"/>
    <numFmt numFmtId="164" formatCode="###\ ###\ ###\ ##0"/>
    <numFmt numFmtId="165" formatCode="_-* #,##0\ _F_t_-;\-* #,##0\ _F_t_-;_-* &quot;-&quot;??\ _F_t_-;_-@_-"/>
  </numFmts>
  <fonts count="18" x14ac:knownFonts="1">
    <font>
      <sz val="11"/>
      <color theme="1"/>
      <name val="Calibri"/>
      <family val="2"/>
      <scheme val="minor"/>
    </font>
    <font>
      <b/>
      <sz val="10"/>
      <color theme="1"/>
      <name val="Times New Roman"/>
      <family val="2"/>
    </font>
    <font>
      <sz val="10"/>
      <color theme="1"/>
      <name val="Times New Roman"/>
      <family val="2"/>
    </font>
    <font>
      <b/>
      <sz val="14"/>
      <color theme="1"/>
      <name val="Times New Roman"/>
      <family val="2"/>
    </font>
    <font>
      <b/>
      <sz val="11"/>
      <color theme="1"/>
      <name val="Times New Roman"/>
      <family val="2"/>
    </font>
    <font>
      <sz val="8"/>
      <name val="Calibri"/>
      <family val="2"/>
      <scheme val="minor"/>
    </font>
    <font>
      <sz val="10"/>
      <name val="Arial"/>
      <family val="2"/>
      <charset val="238"/>
    </font>
    <font>
      <sz val="10"/>
      <name val="Times New Roman CE"/>
      <charset val="238"/>
    </font>
    <font>
      <b/>
      <sz val="10"/>
      <name val="Times New Roman CE"/>
      <charset val="238"/>
    </font>
    <font>
      <sz val="10"/>
      <name val="Arial CE"/>
      <charset val="238"/>
    </font>
    <font>
      <b/>
      <sz val="14"/>
      <color theme="1"/>
      <name val="Calibri"/>
      <family val="2"/>
      <charset val="238"/>
      <scheme val="minor"/>
    </font>
    <font>
      <b/>
      <sz val="12"/>
      <color theme="1"/>
      <name val="Times New Roman"/>
      <family val="1"/>
      <charset val="238"/>
    </font>
    <font>
      <b/>
      <u/>
      <sz val="10"/>
      <color theme="1"/>
      <name val="Times New Roman"/>
      <family val="1"/>
      <charset val="238"/>
    </font>
    <font>
      <sz val="10"/>
      <name val="Times New Roman"/>
      <family val="1"/>
      <charset val="238"/>
    </font>
    <font>
      <b/>
      <sz val="9"/>
      <name val="Arial"/>
      <family val="2"/>
      <charset val="238"/>
    </font>
    <font>
      <sz val="9"/>
      <name val="Arial"/>
      <family val="2"/>
      <charset val="238"/>
    </font>
    <font>
      <sz val="9"/>
      <color indexed="10"/>
      <name val="Arial"/>
      <family val="2"/>
      <charset val="238"/>
    </font>
    <font>
      <i/>
      <sz val="9"/>
      <name val="Arial"/>
      <family val="2"/>
      <charset val="238"/>
    </font>
  </fonts>
  <fills count="4">
    <fill>
      <patternFill patternType="none"/>
    </fill>
    <fill>
      <patternFill patternType="gray125"/>
    </fill>
    <fill>
      <patternFill patternType="solid">
        <fgColor rgb="FFC0C0C0"/>
        <bgColor rgb="FFC0C0C0"/>
      </patternFill>
    </fill>
    <fill>
      <patternFill patternType="solid">
        <fgColor theme="0" tint="-0.249977111117893"/>
        <bgColor indexed="64"/>
      </patternFill>
    </fill>
  </fills>
  <borders count="8">
    <border>
      <left/>
      <right/>
      <top/>
      <bottom/>
      <diagonal/>
    </border>
    <border>
      <left style="thin">
        <color auto="1"/>
      </left>
      <right style="thin">
        <color auto="1"/>
      </right>
      <top style="thin">
        <color rgb="FF000000"/>
      </top>
      <bottom style="thin">
        <color rgb="FF000000"/>
      </bottom>
      <diagonal/>
    </border>
    <border>
      <left style="thin">
        <color rgb="FFC0C0C0"/>
      </left>
      <right style="thin">
        <color rgb="FFC0C0C0"/>
      </right>
      <top style="thin">
        <color rgb="FFC0C0C0"/>
      </top>
      <bottom style="thin">
        <color rgb="FF000000"/>
      </bottom>
      <diagonal/>
    </border>
    <border>
      <left style="thin">
        <color rgb="FFC0C0C0"/>
      </left>
      <right style="thin">
        <color rgb="FFC0C0C0"/>
      </right>
      <top style="thin">
        <color rgb="FF000000"/>
      </top>
      <bottom style="thin">
        <color rgb="FF000000"/>
      </bottom>
      <diagonal/>
    </border>
    <border>
      <left/>
      <right/>
      <top style="thin">
        <color indexed="64"/>
      </top>
      <bottom style="thin">
        <color indexed="64"/>
      </bottom>
      <diagonal/>
    </border>
    <border>
      <left/>
      <right/>
      <top/>
      <bottom style="double">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6" fillId="0" borderId="0"/>
    <xf numFmtId="0" fontId="9" fillId="0" borderId="0"/>
    <xf numFmtId="43" fontId="6" fillId="0" borderId="0" applyFont="0" applyFill="0" applyBorder="0" applyAlignment="0" applyProtection="0"/>
  </cellStyleXfs>
  <cellXfs count="49">
    <xf numFmtId="0" fontId="0" fillId="0" borderId="0" xfId="0"/>
    <xf numFmtId="164" fontId="2" fillId="0" borderId="0" xfId="0" applyNumberFormat="1" applyFont="1" applyAlignment="1">
      <alignment vertical="top"/>
    </xf>
    <xf numFmtId="0" fontId="1" fillId="2" borderId="1" xfId="0" applyFont="1" applyFill="1" applyBorder="1" applyAlignment="1">
      <alignment horizontal="right" vertical="top" wrapText="1"/>
    </xf>
    <xf numFmtId="164" fontId="1" fillId="0" borderId="0" xfId="0" applyNumberFormat="1" applyFont="1" applyAlignment="1">
      <alignment vertical="top" wrapText="1"/>
    </xf>
    <xf numFmtId="10" fontId="2" fillId="0" borderId="2" xfId="0" applyNumberFormat="1" applyFont="1" applyBorder="1" applyAlignment="1">
      <alignment horizontal="right" vertical="top" wrapText="1"/>
    </xf>
    <xf numFmtId="164" fontId="4" fillId="0" borderId="3" xfId="0" applyNumberFormat="1" applyFont="1" applyBorder="1" applyAlignment="1">
      <alignment vertical="top" wrapText="1"/>
    </xf>
    <xf numFmtId="0" fontId="1" fillId="2" borderId="1" xfId="0" applyFont="1" applyFill="1" applyBorder="1" applyAlignment="1">
      <alignment horizontal="left" vertical="top" wrapText="1"/>
    </xf>
    <xf numFmtId="0" fontId="2" fillId="0" borderId="0" xfId="0" applyFont="1" applyAlignment="1">
      <alignment vertical="top" wrapText="1"/>
    </xf>
    <xf numFmtId="164" fontId="2" fillId="0" borderId="0" xfId="0" applyNumberFormat="1" applyFont="1" applyAlignment="1">
      <alignment horizontal="center" vertical="top" wrapText="1"/>
    </xf>
    <xf numFmtId="164" fontId="4" fillId="0" borderId="3" xfId="0" applyNumberFormat="1" applyFont="1" applyBorder="1" applyAlignment="1">
      <alignment horizontal="center" vertical="top" wrapText="1"/>
    </xf>
    <xf numFmtId="0" fontId="0" fillId="0" borderId="0" xfId="0" applyAlignment="1">
      <alignment horizontal="right"/>
    </xf>
    <xf numFmtId="0" fontId="0" fillId="0" borderId="5" xfId="0" applyBorder="1"/>
    <xf numFmtId="0" fontId="10" fillId="0" borderId="0" xfId="0" applyFont="1" applyAlignment="1">
      <alignment horizontal="right"/>
    </xf>
    <xf numFmtId="0" fontId="10" fillId="0" borderId="0" xfId="0" applyFont="1"/>
    <xf numFmtId="0" fontId="11" fillId="0" borderId="0" xfId="0" applyFont="1" applyAlignment="1">
      <alignment vertical="top" wrapText="1"/>
    </xf>
    <xf numFmtId="0" fontId="0" fillId="0" borderId="0" xfId="0" applyAlignment="1">
      <alignment wrapText="1"/>
    </xf>
    <xf numFmtId="0" fontId="8" fillId="0" borderId="4" xfId="0" applyFont="1" applyBorder="1" applyAlignment="1">
      <alignment horizontal="left" vertical="top" wrapText="1"/>
    </xf>
    <xf numFmtId="0" fontId="8" fillId="0" borderId="4" xfId="0" applyFont="1" applyBorder="1" applyAlignment="1">
      <alignment vertical="top" wrapText="1"/>
    </xf>
    <xf numFmtId="0" fontId="8" fillId="0" borderId="4" xfId="0" applyFont="1" applyBorder="1" applyAlignment="1">
      <alignment horizontal="right" vertical="top" wrapText="1"/>
    </xf>
    <xf numFmtId="0" fontId="8"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vertical="top" wrapText="1"/>
    </xf>
    <xf numFmtId="0" fontId="7" fillId="0" borderId="0" xfId="0" applyFont="1" applyAlignment="1">
      <alignment horizontal="right" vertical="top" wrapText="1"/>
    </xf>
    <xf numFmtId="49" fontId="7" fillId="0" borderId="0" xfId="0" applyNumberFormat="1" applyFont="1" applyAlignment="1">
      <alignment vertical="top" wrapText="1"/>
    </xf>
    <xf numFmtId="0" fontId="12" fillId="0" borderId="0" xfId="0" applyFont="1" applyAlignment="1">
      <alignment vertical="top" wrapText="1"/>
    </xf>
    <xf numFmtId="164" fontId="0" fillId="0" borderId="0" xfId="0" applyNumberFormat="1"/>
    <xf numFmtId="0" fontId="0" fillId="0" borderId="0" xfId="0" quotePrefix="1"/>
    <xf numFmtId="1" fontId="7" fillId="0" borderId="0" xfId="0" applyNumberFormat="1" applyFont="1" applyAlignment="1">
      <alignment horizontal="right" vertical="top" wrapText="1"/>
    </xf>
    <xf numFmtId="49" fontId="7" fillId="0" borderId="6" xfId="0" applyNumberFormat="1" applyFont="1" applyBorder="1" applyAlignment="1">
      <alignment horizontal="center" vertical="top" wrapText="1"/>
    </xf>
    <xf numFmtId="49" fontId="7" fillId="0" borderId="0" xfId="0" applyNumberFormat="1" applyFont="1" applyAlignment="1">
      <alignment horizontal="center" vertical="top" wrapText="1"/>
    </xf>
    <xf numFmtId="49" fontId="7" fillId="0" borderId="6" xfId="0" applyNumberFormat="1" applyFont="1" applyBorder="1" applyAlignment="1">
      <alignment horizontal="left" vertical="top" wrapText="1"/>
    </xf>
    <xf numFmtId="49" fontId="7" fillId="0" borderId="0" xfId="0" applyNumberFormat="1" applyFont="1" applyAlignment="1">
      <alignment horizontal="left" vertical="top" wrapText="1"/>
    </xf>
    <xf numFmtId="0" fontId="13" fillId="0" borderId="0" xfId="0" applyFont="1" applyAlignment="1">
      <alignment vertical="top" wrapText="1"/>
    </xf>
    <xf numFmtId="165" fontId="7" fillId="0" borderId="0" xfId="4" applyNumberFormat="1" applyFont="1" applyAlignment="1">
      <alignment horizontal="right" vertical="top" wrapText="1"/>
    </xf>
    <xf numFmtId="0" fontId="7" fillId="0" borderId="0" xfId="0" applyFont="1" applyBorder="1" applyAlignment="1">
      <alignment horizontal="left" vertical="top" wrapText="1"/>
    </xf>
    <xf numFmtId="0" fontId="14" fillId="0" borderId="0" xfId="0" applyFont="1" applyBorder="1" applyAlignment="1">
      <alignment horizontal="center" vertical="center"/>
    </xf>
    <xf numFmtId="0" fontId="15" fillId="0" borderId="0" xfId="0" applyFont="1" applyBorder="1" applyAlignment="1">
      <alignment horizontal="center" vertical="center" wrapText="1"/>
    </xf>
    <xf numFmtId="1" fontId="15" fillId="0" borderId="0" xfId="0" applyNumberFormat="1" applyFont="1" applyBorder="1" applyAlignment="1">
      <alignment horizontal="center" vertical="center"/>
    </xf>
    <xf numFmtId="0" fontId="7" fillId="0" borderId="0" xfId="0" applyFont="1" applyBorder="1" applyAlignment="1">
      <alignment vertical="top" wrapText="1"/>
    </xf>
    <xf numFmtId="1" fontId="7" fillId="0" borderId="0" xfId="0" applyNumberFormat="1" applyFont="1" applyBorder="1" applyAlignment="1">
      <alignment horizontal="right" vertical="top" wrapText="1"/>
    </xf>
    <xf numFmtId="0" fontId="7" fillId="0" borderId="0" xfId="0" applyFont="1" applyBorder="1" applyAlignment="1">
      <alignment horizontal="right" vertical="top" wrapText="1"/>
    </xf>
    <xf numFmtId="0" fontId="8" fillId="0" borderId="7" xfId="0" applyFont="1" applyBorder="1" applyAlignment="1">
      <alignment horizontal="left" vertical="top" wrapText="1"/>
    </xf>
    <xf numFmtId="1" fontId="7" fillId="0" borderId="0" xfId="0" applyNumberFormat="1" applyFont="1" applyBorder="1" applyAlignment="1">
      <alignment vertical="top" wrapText="1"/>
    </xf>
    <xf numFmtId="0" fontId="15" fillId="0" borderId="0" xfId="0" applyFont="1" applyBorder="1" applyAlignment="1">
      <alignment vertical="top"/>
    </xf>
    <xf numFmtId="0" fontId="15" fillId="0" borderId="0" xfId="0" applyFont="1" applyBorder="1" applyAlignment="1">
      <alignment vertical="top" wrapText="1"/>
    </xf>
    <xf numFmtId="1" fontId="15" fillId="0" borderId="0" xfId="0" applyNumberFormat="1" applyFont="1" applyBorder="1" applyAlignment="1">
      <alignment vertical="top"/>
    </xf>
    <xf numFmtId="0" fontId="17" fillId="3" borderId="0" xfId="0" applyFont="1" applyFill="1" applyBorder="1" applyAlignment="1">
      <alignment vertical="top" wrapText="1"/>
    </xf>
    <xf numFmtId="0" fontId="1" fillId="0" borderId="0" xfId="0" applyFont="1" applyAlignment="1">
      <alignment vertical="top" wrapText="1"/>
    </xf>
    <xf numFmtId="164" fontId="3" fillId="0" borderId="2" xfId="0" applyNumberFormat="1" applyFont="1" applyBorder="1" applyAlignment="1">
      <alignment horizontal="center" vertical="top" wrapText="1"/>
    </xf>
  </cellXfs>
  <cellStyles count="5">
    <cellStyle name="Ezres 2" xfId="4"/>
    <cellStyle name="Normál" xfId="0" builtinId="0"/>
    <cellStyle name="Normál 13" xfId="3"/>
    <cellStyle name="Normál 17" xfId="2"/>
    <cellStyle name="Normá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opLeftCell="A18" zoomScaleNormal="100" workbookViewId="0">
      <selection activeCell="B19" sqref="B19"/>
    </sheetView>
  </sheetViews>
  <sheetFormatPr defaultRowHeight="15" x14ac:dyDescent="0.25"/>
  <cols>
    <col min="1" max="2" width="9.140625" style="10"/>
    <col min="3" max="3" width="30.7109375" customWidth="1"/>
    <col min="4" max="5" width="12.7109375" customWidth="1"/>
  </cols>
  <sheetData>
    <row r="1" spans="1:9" x14ac:dyDescent="0.25">
      <c r="C1" s="47"/>
      <c r="D1" s="47"/>
      <c r="E1" s="47"/>
    </row>
    <row r="2" spans="1:9" s="13" customFormat="1" ht="45" customHeight="1" x14ac:dyDescent="0.3">
      <c r="A2" s="12"/>
      <c r="B2" s="12"/>
      <c r="C2" s="48" t="s">
        <v>47</v>
      </c>
      <c r="D2" s="48"/>
      <c r="E2" s="48"/>
    </row>
    <row r="3" spans="1:9" s="13" customFormat="1" ht="12.75" customHeight="1" x14ac:dyDescent="0.3">
      <c r="A3" s="12"/>
      <c r="B3" s="12"/>
    </row>
    <row r="4" spans="1:9" ht="19.5" customHeight="1" x14ac:dyDescent="0.25">
      <c r="C4" s="48" t="s">
        <v>340</v>
      </c>
      <c r="D4" s="48"/>
      <c r="E4" s="48"/>
    </row>
    <row r="5" spans="1:9" ht="16.5" customHeight="1" x14ac:dyDescent="0.25"/>
    <row r="6" spans="1:9" ht="18.75" x14ac:dyDescent="0.25">
      <c r="C6" s="48" t="s">
        <v>23</v>
      </c>
      <c r="D6" s="48"/>
      <c r="E6" s="48"/>
    </row>
    <row r="7" spans="1:9" x14ac:dyDescent="0.25">
      <c r="A7" s="7"/>
      <c r="B7" s="7" t="s">
        <v>94</v>
      </c>
      <c r="C7" s="6" t="s">
        <v>1</v>
      </c>
      <c r="D7" s="2" t="s">
        <v>2</v>
      </c>
      <c r="E7" s="2" t="s">
        <v>3</v>
      </c>
    </row>
    <row r="8" spans="1:9" ht="24.75" customHeight="1" x14ac:dyDescent="0.25">
      <c r="A8" s="7"/>
      <c r="B8" s="7"/>
      <c r="C8" s="14" t="s">
        <v>61</v>
      </c>
      <c r="D8" s="15"/>
      <c r="E8" s="15"/>
      <c r="F8" s="15"/>
      <c r="G8" s="15"/>
      <c r="H8" s="15"/>
      <c r="I8" s="15"/>
    </row>
    <row r="9" spans="1:9" ht="15.75" customHeight="1" x14ac:dyDescent="0.25">
      <c r="A9" s="7"/>
      <c r="B9" s="7"/>
      <c r="C9" s="24" t="s">
        <v>58</v>
      </c>
      <c r="D9" s="7"/>
      <c r="E9" s="7"/>
    </row>
    <row r="10" spans="1:9" ht="15.75" customHeight="1" x14ac:dyDescent="0.25">
      <c r="A10" s="7"/>
      <c r="B10" s="7" t="s">
        <v>179</v>
      </c>
      <c r="C10" s="7" t="s">
        <v>65</v>
      </c>
      <c r="D10" s="7">
        <f>'FH56'!H4</f>
        <v>0</v>
      </c>
      <c r="E10" s="7">
        <f>'FH56'!I4</f>
        <v>0</v>
      </c>
    </row>
    <row r="11" spans="1:9" ht="15.75" customHeight="1" x14ac:dyDescent="0.25">
      <c r="A11" s="7"/>
      <c r="B11" s="7" t="s">
        <v>178</v>
      </c>
      <c r="C11" s="7" t="s">
        <v>62</v>
      </c>
      <c r="D11" s="7">
        <f>'FH81'!H16</f>
        <v>0</v>
      </c>
      <c r="E11" s="7">
        <f>'FH81'!I16</f>
        <v>0</v>
      </c>
    </row>
    <row r="12" spans="1:9" ht="15.75" customHeight="1" x14ac:dyDescent="0.25">
      <c r="A12" s="7"/>
      <c r="B12" s="7" t="s">
        <v>66</v>
      </c>
      <c r="C12" s="7" t="s">
        <v>21</v>
      </c>
      <c r="D12" s="7">
        <f>'FH82'!H37</f>
        <v>0</v>
      </c>
      <c r="E12" s="7">
        <f>'FH82'!I37</f>
        <v>0</v>
      </c>
    </row>
    <row r="13" spans="1:9" ht="15.75" customHeight="1" x14ac:dyDescent="0.25">
      <c r="A13" s="7"/>
      <c r="B13" s="7" t="s">
        <v>180</v>
      </c>
      <c r="C13" s="7" t="s">
        <v>182</v>
      </c>
      <c r="D13" s="7">
        <f>'FH84'!H4</f>
        <v>0</v>
      </c>
      <c r="E13" s="7">
        <f>'FH84'!I4</f>
        <v>0</v>
      </c>
    </row>
    <row r="14" spans="1:9" ht="15.75" customHeight="1" x14ac:dyDescent="0.25">
      <c r="A14" s="7"/>
      <c r="B14" s="7" t="s">
        <v>181</v>
      </c>
      <c r="C14" s="7" t="s">
        <v>183</v>
      </c>
      <c r="D14" s="7">
        <f>'FH75'!H4</f>
        <v>0</v>
      </c>
      <c r="E14" s="7">
        <f>'FH75'!I4</f>
        <v>0</v>
      </c>
    </row>
    <row r="15" spans="1:9" ht="15.75" customHeight="1" x14ac:dyDescent="0.25">
      <c r="A15" s="7"/>
      <c r="B15" s="7"/>
      <c r="C15" s="24" t="s">
        <v>59</v>
      </c>
      <c r="D15" s="7"/>
      <c r="E15" s="7"/>
    </row>
    <row r="16" spans="1:9" ht="15.75" customHeight="1" x14ac:dyDescent="0.25">
      <c r="A16" s="7"/>
      <c r="B16" s="7" t="s">
        <v>194</v>
      </c>
      <c r="C16" s="7" t="s">
        <v>195</v>
      </c>
      <c r="D16" s="7">
        <f>'SZ19'!H4</f>
        <v>0</v>
      </c>
      <c r="E16" s="7">
        <f>'SZ19'!I4</f>
        <v>0</v>
      </c>
    </row>
    <row r="17" spans="1:5" x14ac:dyDescent="0.25">
      <c r="A17" s="7"/>
      <c r="B17" s="7" t="s">
        <v>93</v>
      </c>
      <c r="C17" s="32" t="s">
        <v>63</v>
      </c>
      <c r="D17" s="7">
        <f>'SZ57'!H12</f>
        <v>0</v>
      </c>
      <c r="E17" s="7">
        <f>'SZ57'!I12</f>
        <v>0</v>
      </c>
    </row>
    <row r="18" spans="1:5" x14ac:dyDescent="0.25">
      <c r="A18" s="7"/>
      <c r="B18" s="7" t="s">
        <v>67</v>
      </c>
      <c r="C18" s="32" t="s">
        <v>64</v>
      </c>
      <c r="D18" s="7">
        <f>'SZ83'!H23</f>
        <v>0</v>
      </c>
      <c r="E18" s="7">
        <f>'SZ83'!I23</f>
        <v>0</v>
      </c>
    </row>
    <row r="19" spans="1:5" x14ac:dyDescent="0.25">
      <c r="A19" s="7"/>
      <c r="B19" s="7" t="s">
        <v>341</v>
      </c>
      <c r="C19" s="32" t="s">
        <v>183</v>
      </c>
      <c r="D19" s="7">
        <f>SZ83.1!H6</f>
        <v>0</v>
      </c>
      <c r="E19" s="7">
        <f>SZ83.1!I6</f>
        <v>0</v>
      </c>
    </row>
    <row r="20" spans="1:5" x14ac:dyDescent="0.25">
      <c r="A20" s="7"/>
      <c r="B20" s="7" t="s">
        <v>287</v>
      </c>
      <c r="C20" s="32" t="s">
        <v>288</v>
      </c>
      <c r="D20" s="7">
        <f>SZ00!H33</f>
        <v>0</v>
      </c>
      <c r="E20" s="7">
        <f>SZ00!I33</f>
        <v>0</v>
      </c>
    </row>
    <row r="21" spans="1:5" ht="15.75" customHeight="1" x14ac:dyDescent="0.25">
      <c r="A21" s="7"/>
      <c r="B21" s="7"/>
      <c r="C21" s="24" t="s">
        <v>60</v>
      </c>
      <c r="D21" s="7"/>
      <c r="E21" s="7"/>
    </row>
    <row r="22" spans="1:5" ht="15.75" customHeight="1" x14ac:dyDescent="0.25">
      <c r="A22" s="7"/>
      <c r="B22" s="7" t="s">
        <v>68</v>
      </c>
      <c r="C22" s="7" t="s">
        <v>21</v>
      </c>
      <c r="D22" s="7">
        <f>'VCS82'!H31</f>
        <v>0</v>
      </c>
      <c r="E22" s="7">
        <f>'VCS82'!I31</f>
        <v>0</v>
      </c>
    </row>
    <row r="23" spans="1:5" ht="15.75" customHeight="1" thickBot="1" x14ac:dyDescent="0.3">
      <c r="A23" s="7"/>
      <c r="B23" s="7"/>
      <c r="C23" s="11"/>
      <c r="D23" s="11"/>
      <c r="E23" s="11"/>
    </row>
    <row r="24" spans="1:5" ht="15.75" customHeight="1" thickTop="1" x14ac:dyDescent="0.25">
      <c r="A24" s="7"/>
      <c r="B24" s="7"/>
      <c r="C24" s="7" t="s">
        <v>29</v>
      </c>
      <c r="D24" s="25">
        <f>SUM(D8:D23)</f>
        <v>0</v>
      </c>
      <c r="E24" s="3">
        <f>SUM(E8:E23)</f>
        <v>0</v>
      </c>
    </row>
    <row r="25" spans="1:5" x14ac:dyDescent="0.25">
      <c r="C25" s="7" t="s">
        <v>24</v>
      </c>
      <c r="E25" s="8">
        <f>D24+E24</f>
        <v>0</v>
      </c>
    </row>
    <row r="26" spans="1:5" x14ac:dyDescent="0.25">
      <c r="C26" s="7" t="s">
        <v>25</v>
      </c>
      <c r="D26" s="4">
        <v>0.27</v>
      </c>
      <c r="E26" s="8">
        <f>0.27*E25</f>
        <v>0</v>
      </c>
    </row>
    <row r="27" spans="1:5" x14ac:dyDescent="0.25">
      <c r="C27" s="5" t="s">
        <v>26</v>
      </c>
      <c r="D27" s="5"/>
      <c r="E27" s="9">
        <f>E25+E26</f>
        <v>0</v>
      </c>
    </row>
    <row r="30" spans="1:5" x14ac:dyDescent="0.25">
      <c r="E30" s="26"/>
    </row>
    <row r="31" spans="1:5" x14ac:dyDescent="0.25">
      <c r="E31" s="26"/>
    </row>
  </sheetData>
  <mergeCells count="4">
    <mergeCell ref="C1:E1"/>
    <mergeCell ref="C6:E6"/>
    <mergeCell ref="C4:E4"/>
    <mergeCell ref="C2:E2"/>
  </mergeCells>
  <phoneticPr fontId="5"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election activeCell="F2" sqref="F2:G21"/>
    </sheetView>
  </sheetViews>
  <sheetFormatPr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14" width="9.140625" style="21"/>
    <col min="15" max="15" width="11.85546875" style="21" bestFit="1" customWidth="1"/>
    <col min="16"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63.75" x14ac:dyDescent="0.25">
      <c r="A2" s="20">
        <v>1</v>
      </c>
      <c r="B2" s="21" t="s">
        <v>202</v>
      </c>
      <c r="C2" s="21" t="s">
        <v>203</v>
      </c>
      <c r="D2" s="22">
        <v>1</v>
      </c>
      <c r="E2" s="21" t="s">
        <v>15</v>
      </c>
      <c r="F2" s="27"/>
      <c r="G2" s="27"/>
      <c r="H2" s="27">
        <f>D2*F2</f>
        <v>0</v>
      </c>
      <c r="I2" s="27">
        <f>D2*G2</f>
        <v>0</v>
      </c>
    </row>
    <row r="3" spans="1:9" ht="76.5" x14ac:dyDescent="0.25">
      <c r="A3" s="20">
        <v>2</v>
      </c>
      <c r="B3" s="21" t="s">
        <v>204</v>
      </c>
      <c r="C3" s="21" t="s">
        <v>205</v>
      </c>
      <c r="D3" s="22">
        <v>2</v>
      </c>
      <c r="E3" s="21" t="s">
        <v>15</v>
      </c>
      <c r="F3" s="27"/>
      <c r="G3" s="27"/>
      <c r="H3" s="27">
        <f t="shared" ref="H3:H14" si="0">D3*F3</f>
        <v>0</v>
      </c>
      <c r="I3" s="27">
        <f t="shared" ref="I3:I14" si="1">D3*G3</f>
        <v>0</v>
      </c>
    </row>
    <row r="4" spans="1:9" ht="76.5" x14ac:dyDescent="0.25">
      <c r="A4" s="20">
        <v>3</v>
      </c>
      <c r="B4" s="21" t="s">
        <v>89</v>
      </c>
      <c r="C4" s="21" t="s">
        <v>90</v>
      </c>
      <c r="D4" s="22">
        <v>2</v>
      </c>
      <c r="E4" s="21" t="s">
        <v>15</v>
      </c>
      <c r="F4" s="27"/>
      <c r="G4" s="27"/>
      <c r="H4" s="27">
        <f t="shared" si="0"/>
        <v>0</v>
      </c>
      <c r="I4" s="27">
        <f t="shared" si="1"/>
        <v>0</v>
      </c>
    </row>
    <row r="5" spans="1:9" ht="89.25" x14ac:dyDescent="0.25">
      <c r="A5" s="20">
        <v>4</v>
      </c>
      <c r="B5" s="21" t="s">
        <v>206</v>
      </c>
      <c r="C5" s="31" t="s">
        <v>207</v>
      </c>
      <c r="D5" s="22">
        <v>7</v>
      </c>
      <c r="E5" s="21" t="s">
        <v>15</v>
      </c>
      <c r="F5" s="27"/>
      <c r="G5" s="27"/>
      <c r="H5" s="27">
        <f t="shared" si="0"/>
        <v>0</v>
      </c>
      <c r="I5" s="27">
        <f t="shared" si="1"/>
        <v>0</v>
      </c>
    </row>
    <row r="6" spans="1:9" ht="89.25" x14ac:dyDescent="0.25">
      <c r="A6" s="20">
        <v>5</v>
      </c>
      <c r="B6" s="21" t="s">
        <v>208</v>
      </c>
      <c r="C6" s="31" t="s">
        <v>209</v>
      </c>
      <c r="D6" s="22">
        <v>4</v>
      </c>
      <c r="E6" s="21" t="s">
        <v>56</v>
      </c>
      <c r="F6" s="27"/>
      <c r="G6" s="27"/>
      <c r="H6" s="27">
        <f t="shared" si="0"/>
        <v>0</v>
      </c>
      <c r="I6" s="27">
        <f t="shared" si="1"/>
        <v>0</v>
      </c>
    </row>
    <row r="7" spans="1:9" ht="89.25" x14ac:dyDescent="0.25">
      <c r="A7" s="20">
        <v>6</v>
      </c>
      <c r="B7" s="21" t="s">
        <v>210</v>
      </c>
      <c r="C7" s="31" t="s">
        <v>211</v>
      </c>
      <c r="D7" s="22">
        <v>11</v>
      </c>
      <c r="E7" s="21" t="s">
        <v>15</v>
      </c>
      <c r="F7" s="27"/>
      <c r="G7" s="27"/>
      <c r="H7" s="27">
        <f t="shared" si="0"/>
        <v>0</v>
      </c>
      <c r="I7" s="27">
        <f t="shared" si="1"/>
        <v>0</v>
      </c>
    </row>
    <row r="8" spans="1:9" ht="89.25" x14ac:dyDescent="0.25">
      <c r="A8" s="20">
        <v>7</v>
      </c>
      <c r="B8" s="21" t="s">
        <v>212</v>
      </c>
      <c r="C8" s="21" t="s">
        <v>213</v>
      </c>
      <c r="D8" s="22">
        <v>10</v>
      </c>
      <c r="E8" s="21" t="s">
        <v>12</v>
      </c>
      <c r="F8" s="27"/>
      <c r="G8" s="27"/>
      <c r="H8" s="27">
        <f t="shared" si="0"/>
        <v>0</v>
      </c>
      <c r="I8" s="27">
        <f t="shared" si="1"/>
        <v>0</v>
      </c>
    </row>
    <row r="9" spans="1:9" ht="63.75" x14ac:dyDescent="0.25">
      <c r="A9" s="20">
        <v>8</v>
      </c>
      <c r="B9" s="21" t="s">
        <v>214</v>
      </c>
      <c r="C9" s="21" t="s">
        <v>215</v>
      </c>
      <c r="D9" s="22">
        <v>30</v>
      </c>
      <c r="E9" s="21" t="s">
        <v>15</v>
      </c>
      <c r="F9" s="27"/>
      <c r="G9" s="27"/>
      <c r="H9" s="27">
        <f t="shared" si="0"/>
        <v>0</v>
      </c>
      <c r="I9" s="27">
        <f t="shared" si="1"/>
        <v>0</v>
      </c>
    </row>
    <row r="10" spans="1:9" ht="89.25" x14ac:dyDescent="0.25">
      <c r="A10" s="20">
        <v>9</v>
      </c>
      <c r="B10" s="21" t="s">
        <v>216</v>
      </c>
      <c r="C10" s="21" t="s">
        <v>217</v>
      </c>
      <c r="D10" s="22">
        <v>12</v>
      </c>
      <c r="E10" s="21" t="s">
        <v>15</v>
      </c>
      <c r="F10" s="27"/>
      <c r="G10" s="27"/>
      <c r="H10" s="27">
        <f t="shared" si="0"/>
        <v>0</v>
      </c>
      <c r="I10" s="27">
        <f t="shared" si="1"/>
        <v>0</v>
      </c>
    </row>
    <row r="11" spans="1:9" ht="89.25" x14ac:dyDescent="0.25">
      <c r="A11" s="20">
        <v>10</v>
      </c>
      <c r="B11" s="21" t="s">
        <v>218</v>
      </c>
      <c r="C11" s="21" t="s">
        <v>219</v>
      </c>
      <c r="D11" s="22">
        <v>6</v>
      </c>
      <c r="E11" s="21" t="s">
        <v>15</v>
      </c>
      <c r="F11" s="27"/>
      <c r="G11" s="27"/>
      <c r="H11" s="27">
        <f t="shared" si="0"/>
        <v>0</v>
      </c>
      <c r="I11" s="27">
        <f t="shared" si="1"/>
        <v>0</v>
      </c>
    </row>
    <row r="12" spans="1:9" ht="89.25" x14ac:dyDescent="0.25">
      <c r="A12" s="20">
        <v>11</v>
      </c>
      <c r="B12" s="21" t="s">
        <v>220</v>
      </c>
      <c r="C12" s="21" t="s">
        <v>221</v>
      </c>
      <c r="D12" s="22">
        <v>6</v>
      </c>
      <c r="E12" s="21" t="s">
        <v>15</v>
      </c>
      <c r="F12" s="27"/>
      <c r="G12" s="27"/>
      <c r="H12" s="27">
        <f t="shared" si="0"/>
        <v>0</v>
      </c>
      <c r="I12" s="27">
        <f t="shared" si="1"/>
        <v>0</v>
      </c>
    </row>
    <row r="13" spans="1:9" ht="89.25" x14ac:dyDescent="0.25">
      <c r="A13" s="20">
        <v>12</v>
      </c>
      <c r="B13" s="21" t="s">
        <v>222</v>
      </c>
      <c r="C13" s="21" t="s">
        <v>223</v>
      </c>
      <c r="D13" s="22">
        <v>30</v>
      </c>
      <c r="E13" s="21" t="s">
        <v>12</v>
      </c>
      <c r="F13" s="27"/>
      <c r="G13" s="27"/>
      <c r="H13" s="27">
        <f t="shared" si="0"/>
        <v>0</v>
      </c>
      <c r="I13" s="27">
        <f t="shared" si="1"/>
        <v>0</v>
      </c>
    </row>
    <row r="14" spans="1:9" ht="63.75" x14ac:dyDescent="0.25">
      <c r="A14" s="20">
        <v>13</v>
      </c>
      <c r="B14" s="21" t="s">
        <v>224</v>
      </c>
      <c r="C14" s="21" t="s">
        <v>225</v>
      </c>
      <c r="D14" s="22">
        <v>12</v>
      </c>
      <c r="E14" s="21" t="s">
        <v>15</v>
      </c>
      <c r="F14" s="27"/>
      <c r="G14" s="27"/>
      <c r="H14" s="27">
        <f t="shared" si="0"/>
        <v>0</v>
      </c>
      <c r="I14" s="27">
        <f t="shared" si="1"/>
        <v>0</v>
      </c>
    </row>
    <row r="15" spans="1:9" ht="76.5" x14ac:dyDescent="0.25">
      <c r="A15" s="20">
        <v>14</v>
      </c>
      <c r="B15" s="21" t="s">
        <v>81</v>
      </c>
      <c r="C15" s="21" t="s">
        <v>82</v>
      </c>
      <c r="D15" s="22">
        <v>22</v>
      </c>
      <c r="E15" s="21" t="s">
        <v>15</v>
      </c>
      <c r="F15" s="27"/>
      <c r="G15" s="27"/>
      <c r="H15" s="27">
        <f t="shared" ref="H15:H21" si="2">ROUND(D15*F15, 0)</f>
        <v>0</v>
      </c>
      <c r="I15" s="27">
        <f t="shared" ref="I15:I21" si="3">ROUND(D15*G15, 0)</f>
        <v>0</v>
      </c>
    </row>
    <row r="16" spans="1:9" ht="63.75" x14ac:dyDescent="0.25">
      <c r="A16" s="20">
        <v>15</v>
      </c>
      <c r="B16" s="21" t="s">
        <v>83</v>
      </c>
      <c r="C16" s="21" t="s">
        <v>84</v>
      </c>
      <c r="D16" s="22">
        <v>22</v>
      </c>
      <c r="E16" s="21" t="s">
        <v>15</v>
      </c>
      <c r="F16" s="27"/>
      <c r="G16" s="27"/>
      <c r="H16" s="27">
        <f t="shared" si="2"/>
        <v>0</v>
      </c>
      <c r="I16" s="27">
        <f t="shared" si="3"/>
        <v>0</v>
      </c>
    </row>
    <row r="17" spans="1:9" ht="51" x14ac:dyDescent="0.25">
      <c r="A17" s="20">
        <v>16</v>
      </c>
      <c r="B17" s="21" t="s">
        <v>85</v>
      </c>
      <c r="C17" s="21" t="s">
        <v>86</v>
      </c>
      <c r="D17" s="22">
        <v>40</v>
      </c>
      <c r="E17" s="21" t="s">
        <v>15</v>
      </c>
      <c r="F17" s="27"/>
      <c r="G17" s="27"/>
      <c r="H17" s="27">
        <f t="shared" si="2"/>
        <v>0</v>
      </c>
      <c r="I17" s="27">
        <f t="shared" si="3"/>
        <v>0</v>
      </c>
    </row>
    <row r="18" spans="1:9" ht="63.75" x14ac:dyDescent="0.25">
      <c r="A18" s="20">
        <v>17</v>
      </c>
      <c r="B18" s="21" t="s">
        <v>87</v>
      </c>
      <c r="C18" s="21" t="s">
        <v>88</v>
      </c>
      <c r="D18" s="22">
        <v>1</v>
      </c>
      <c r="E18" s="21" t="s">
        <v>15</v>
      </c>
      <c r="F18" s="27"/>
      <c r="G18" s="27"/>
      <c r="H18" s="27">
        <f t="shared" si="2"/>
        <v>0</v>
      </c>
      <c r="I18" s="27">
        <f t="shared" si="3"/>
        <v>0</v>
      </c>
    </row>
    <row r="19" spans="1:9" ht="76.5" x14ac:dyDescent="0.25">
      <c r="A19" s="20">
        <v>18</v>
      </c>
      <c r="B19" s="21" t="s">
        <v>89</v>
      </c>
      <c r="C19" s="21" t="s">
        <v>90</v>
      </c>
      <c r="D19" s="22">
        <v>2</v>
      </c>
      <c r="E19" s="21" t="s">
        <v>15</v>
      </c>
      <c r="F19" s="27"/>
      <c r="G19" s="27"/>
      <c r="H19" s="27">
        <f t="shared" si="2"/>
        <v>0</v>
      </c>
      <c r="I19" s="27">
        <f t="shared" si="3"/>
        <v>0</v>
      </c>
    </row>
    <row r="20" spans="1:9" ht="63.75" x14ac:dyDescent="0.25">
      <c r="A20" s="20">
        <v>19</v>
      </c>
      <c r="B20" s="21" t="s">
        <v>87</v>
      </c>
      <c r="C20" s="21" t="s">
        <v>88</v>
      </c>
      <c r="D20" s="22">
        <v>1</v>
      </c>
      <c r="E20" s="21" t="s">
        <v>15</v>
      </c>
      <c r="F20" s="27"/>
      <c r="G20" s="27"/>
      <c r="H20" s="27">
        <f t="shared" si="2"/>
        <v>0</v>
      </c>
      <c r="I20" s="27">
        <f t="shared" si="3"/>
        <v>0</v>
      </c>
    </row>
    <row r="21" spans="1:9" ht="25.5" x14ac:dyDescent="0.25">
      <c r="A21" s="20">
        <v>20</v>
      </c>
      <c r="C21" s="21" t="s">
        <v>226</v>
      </c>
      <c r="D21" s="22">
        <v>12</v>
      </c>
      <c r="E21" s="21" t="s">
        <v>15</v>
      </c>
      <c r="F21" s="27"/>
      <c r="G21" s="27"/>
      <c r="H21" s="27">
        <f t="shared" si="2"/>
        <v>0</v>
      </c>
      <c r="I21" s="27">
        <f t="shared" si="3"/>
        <v>0</v>
      </c>
    </row>
    <row r="22" spans="1:9" x14ac:dyDescent="0.25">
      <c r="C22" s="23"/>
    </row>
    <row r="23" spans="1:9" s="19" customFormat="1" x14ac:dyDescent="0.25">
      <c r="A23" s="16"/>
      <c r="B23" s="17"/>
      <c r="C23" s="17" t="s">
        <v>57</v>
      </c>
      <c r="D23" s="18"/>
      <c r="E23" s="17"/>
      <c r="F23" s="18"/>
      <c r="G23" s="18"/>
      <c r="H23" s="18">
        <f>ROUND(SUM(H2:H22),0)</f>
        <v>0</v>
      </c>
      <c r="I23" s="18">
        <f>ROUND(SUM(I2:I22),0)</f>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F2" sqref="F2:G4"/>
    </sheetView>
  </sheetViews>
  <sheetFormatPr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89.25" x14ac:dyDescent="0.25">
      <c r="A2" s="20">
        <v>1</v>
      </c>
      <c r="B2" s="21" t="s">
        <v>227</v>
      </c>
      <c r="C2" s="30" t="s">
        <v>228</v>
      </c>
      <c r="D2" s="22">
        <v>1</v>
      </c>
      <c r="E2" s="21" t="s">
        <v>15</v>
      </c>
      <c r="F2" s="27"/>
      <c r="G2" s="27"/>
      <c r="H2" s="27">
        <f t="shared" ref="H2:H4" si="0">D2*F2</f>
        <v>0</v>
      </c>
      <c r="I2" s="27">
        <f t="shared" ref="I2:I4" si="1">D2*G2</f>
        <v>0</v>
      </c>
    </row>
    <row r="3" spans="1:9" ht="76.5" x14ac:dyDescent="0.25">
      <c r="A3" s="20">
        <v>2</v>
      </c>
      <c r="B3" s="21" t="s">
        <v>229</v>
      </c>
      <c r="C3" s="21" t="s">
        <v>230</v>
      </c>
      <c r="D3" s="22">
        <v>4</v>
      </c>
      <c r="E3" s="21" t="s">
        <v>15</v>
      </c>
      <c r="F3" s="27"/>
      <c r="G3" s="27"/>
      <c r="H3" s="27">
        <f t="shared" si="0"/>
        <v>0</v>
      </c>
      <c r="I3" s="27">
        <f t="shared" si="1"/>
        <v>0</v>
      </c>
    </row>
    <row r="4" spans="1:9" ht="76.5" x14ac:dyDescent="0.25">
      <c r="A4" s="20">
        <v>3</v>
      </c>
      <c r="B4" s="21" t="s">
        <v>231</v>
      </c>
      <c r="C4" s="21" t="s">
        <v>232</v>
      </c>
      <c r="D4" s="22">
        <v>4</v>
      </c>
      <c r="E4" s="21" t="s">
        <v>15</v>
      </c>
      <c r="F4" s="27"/>
      <c r="G4" s="27"/>
      <c r="H4" s="27">
        <f t="shared" si="0"/>
        <v>0</v>
      </c>
      <c r="I4" s="27">
        <f t="shared" si="1"/>
        <v>0</v>
      </c>
    </row>
    <row r="5" spans="1:9" x14ac:dyDescent="0.25">
      <c r="F5" s="27"/>
      <c r="G5" s="27"/>
    </row>
    <row r="6" spans="1:9" s="19" customFormat="1" x14ac:dyDescent="0.25">
      <c r="A6" s="16"/>
      <c r="B6" s="17"/>
      <c r="C6" s="17" t="s">
        <v>57</v>
      </c>
      <c r="D6" s="18"/>
      <c r="E6" s="17"/>
      <c r="F6" s="18"/>
      <c r="G6" s="18"/>
      <c r="H6" s="18">
        <f>ROUND(SUM(H2:H5),0)</f>
        <v>0</v>
      </c>
      <c r="I6" s="18">
        <f>ROUND(SUM(I2:I5),0)</f>
        <v>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opLeftCell="A28" workbookViewId="0">
      <selection activeCell="F2" sqref="F2:G30"/>
    </sheetView>
  </sheetViews>
  <sheetFormatPr defaultRowHeight="12.75" x14ac:dyDescent="0.25"/>
  <cols>
    <col min="1" max="1" width="4.28515625" style="20" customWidth="1"/>
    <col min="2" max="2" width="15.7109375" style="21" bestFit="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41" t="s">
        <v>0</v>
      </c>
      <c r="B1" s="17" t="s">
        <v>48</v>
      </c>
      <c r="C1" s="17" t="s">
        <v>49</v>
      </c>
      <c r="D1" s="18" t="s">
        <v>50</v>
      </c>
      <c r="E1" s="17" t="s">
        <v>51</v>
      </c>
      <c r="F1" s="18" t="s">
        <v>52</v>
      </c>
      <c r="G1" s="18" t="s">
        <v>53</v>
      </c>
      <c r="H1" s="18" t="s">
        <v>54</v>
      </c>
      <c r="I1" s="18" t="s">
        <v>55</v>
      </c>
    </row>
    <row r="2" spans="1:9" ht="156" x14ac:dyDescent="0.25">
      <c r="A2" s="38">
        <v>1</v>
      </c>
      <c r="B2" s="43" t="s">
        <v>289</v>
      </c>
      <c r="C2" s="44" t="s">
        <v>290</v>
      </c>
      <c r="D2" s="45">
        <v>1</v>
      </c>
      <c r="E2" s="38" t="s">
        <v>15</v>
      </c>
      <c r="F2" s="42"/>
      <c r="G2" s="42"/>
      <c r="H2" s="38">
        <f>D2*F2</f>
        <v>0</v>
      </c>
      <c r="I2" s="38">
        <f>D2*G2</f>
        <v>0</v>
      </c>
    </row>
    <row r="3" spans="1:9" ht="48" x14ac:dyDescent="0.25">
      <c r="A3" s="38">
        <v>2</v>
      </c>
      <c r="B3" s="43" t="s">
        <v>291</v>
      </c>
      <c r="C3" s="44" t="s">
        <v>292</v>
      </c>
      <c r="D3" s="45">
        <v>2</v>
      </c>
      <c r="E3" s="38" t="s">
        <v>15</v>
      </c>
      <c r="F3" s="42"/>
      <c r="G3" s="42"/>
      <c r="H3" s="38">
        <f t="shared" ref="H3:H30" si="0">D3*F3</f>
        <v>0</v>
      </c>
      <c r="I3" s="38">
        <f t="shared" ref="I3:I30" si="1">D3*G3</f>
        <v>0</v>
      </c>
    </row>
    <row r="4" spans="1:9" ht="24" x14ac:dyDescent="0.25">
      <c r="A4" s="38">
        <v>3</v>
      </c>
      <c r="B4" s="43" t="s">
        <v>293</v>
      </c>
      <c r="C4" s="44" t="s">
        <v>294</v>
      </c>
      <c r="D4" s="45">
        <v>2</v>
      </c>
      <c r="E4" s="38" t="s">
        <v>15</v>
      </c>
      <c r="F4" s="42"/>
      <c r="G4" s="42"/>
      <c r="H4" s="38">
        <f t="shared" si="0"/>
        <v>0</v>
      </c>
      <c r="I4" s="38">
        <f t="shared" si="1"/>
        <v>0</v>
      </c>
    </row>
    <row r="5" spans="1:9" ht="24" x14ac:dyDescent="0.25">
      <c r="A5" s="38">
        <v>4</v>
      </c>
      <c r="B5" s="43" t="s">
        <v>295</v>
      </c>
      <c r="C5" s="44" t="s">
        <v>296</v>
      </c>
      <c r="D5" s="45">
        <v>2</v>
      </c>
      <c r="E5" s="38" t="s">
        <v>15</v>
      </c>
      <c r="F5" s="42"/>
      <c r="G5" s="42"/>
      <c r="H5" s="38">
        <f t="shared" si="0"/>
        <v>0</v>
      </c>
      <c r="I5" s="38">
        <f t="shared" si="1"/>
        <v>0</v>
      </c>
    </row>
    <row r="6" spans="1:9" ht="48" x14ac:dyDescent="0.25">
      <c r="A6" s="38">
        <v>5</v>
      </c>
      <c r="B6" s="43" t="s">
        <v>297</v>
      </c>
      <c r="C6" s="44" t="s">
        <v>298</v>
      </c>
      <c r="D6" s="45">
        <v>1</v>
      </c>
      <c r="E6" s="38" t="s">
        <v>15</v>
      </c>
      <c r="F6" s="42"/>
      <c r="G6" s="42"/>
      <c r="H6" s="38">
        <f t="shared" si="0"/>
        <v>0</v>
      </c>
      <c r="I6" s="38">
        <f t="shared" si="1"/>
        <v>0</v>
      </c>
    </row>
    <row r="7" spans="1:9" ht="48" x14ac:dyDescent="0.25">
      <c r="A7" s="38">
        <v>6</v>
      </c>
      <c r="B7" s="43" t="s">
        <v>299</v>
      </c>
      <c r="C7" s="44" t="s">
        <v>300</v>
      </c>
      <c r="D7" s="45">
        <v>1</v>
      </c>
      <c r="E7" s="38" t="s">
        <v>15</v>
      </c>
      <c r="F7" s="42"/>
      <c r="G7" s="42"/>
      <c r="H7" s="38">
        <f t="shared" si="0"/>
        <v>0</v>
      </c>
      <c r="I7" s="38">
        <f t="shared" si="1"/>
        <v>0</v>
      </c>
    </row>
    <row r="8" spans="1:9" ht="24" x14ac:dyDescent="0.25">
      <c r="A8" s="38">
        <v>7</v>
      </c>
      <c r="B8" s="43" t="s">
        <v>301</v>
      </c>
      <c r="C8" s="44" t="s">
        <v>302</v>
      </c>
      <c r="D8" s="45">
        <v>1</v>
      </c>
      <c r="E8" s="38" t="s">
        <v>15</v>
      </c>
      <c r="F8" s="42"/>
      <c r="G8" s="42"/>
      <c r="H8" s="38">
        <f t="shared" si="0"/>
        <v>0</v>
      </c>
      <c r="I8" s="38">
        <f t="shared" si="1"/>
        <v>0</v>
      </c>
    </row>
    <row r="9" spans="1:9" ht="36" x14ac:dyDescent="0.25">
      <c r="A9" s="38">
        <v>8</v>
      </c>
      <c r="B9" s="43" t="s">
        <v>303</v>
      </c>
      <c r="C9" s="44" t="s">
        <v>304</v>
      </c>
      <c r="D9" s="45">
        <v>2</v>
      </c>
      <c r="E9" s="38" t="s">
        <v>15</v>
      </c>
      <c r="F9" s="42"/>
      <c r="G9" s="42"/>
      <c r="H9" s="38">
        <f t="shared" si="0"/>
        <v>0</v>
      </c>
      <c r="I9" s="38">
        <f t="shared" si="1"/>
        <v>0</v>
      </c>
    </row>
    <row r="10" spans="1:9" ht="24" x14ac:dyDescent="0.25">
      <c r="A10" s="38">
        <v>9</v>
      </c>
      <c r="B10" s="43" t="s">
        <v>305</v>
      </c>
      <c r="C10" s="44" t="s">
        <v>306</v>
      </c>
      <c r="D10" s="45">
        <v>2</v>
      </c>
      <c r="E10" s="38" t="s">
        <v>15</v>
      </c>
      <c r="F10" s="42"/>
      <c r="G10" s="42"/>
      <c r="H10" s="38">
        <f t="shared" si="0"/>
        <v>0</v>
      </c>
      <c r="I10" s="38">
        <f t="shared" si="1"/>
        <v>0</v>
      </c>
    </row>
    <row r="11" spans="1:9" ht="24" x14ac:dyDescent="0.25">
      <c r="A11" s="38">
        <v>10</v>
      </c>
      <c r="B11" s="43" t="s">
        <v>307</v>
      </c>
      <c r="C11" s="44" t="s">
        <v>308</v>
      </c>
      <c r="D11" s="45">
        <v>2</v>
      </c>
      <c r="E11" s="38" t="s">
        <v>15</v>
      </c>
      <c r="F11" s="42"/>
      <c r="G11" s="42"/>
      <c r="H11" s="38">
        <f t="shared" si="0"/>
        <v>0</v>
      </c>
      <c r="I11" s="38">
        <f t="shared" si="1"/>
        <v>0</v>
      </c>
    </row>
    <row r="12" spans="1:9" ht="72" x14ac:dyDescent="0.25">
      <c r="A12" s="38">
        <v>11</v>
      </c>
      <c r="B12" s="43" t="s">
        <v>309</v>
      </c>
      <c r="C12" s="44" t="s">
        <v>338</v>
      </c>
      <c r="D12" s="45">
        <v>2</v>
      </c>
      <c r="E12" s="38" t="s">
        <v>15</v>
      </c>
      <c r="F12" s="42"/>
      <c r="G12" s="42"/>
      <c r="H12" s="38">
        <f t="shared" si="0"/>
        <v>0</v>
      </c>
      <c r="I12" s="38">
        <f t="shared" si="1"/>
        <v>0</v>
      </c>
    </row>
    <row r="13" spans="1:9" x14ac:dyDescent="0.25">
      <c r="A13" s="38"/>
      <c r="B13" s="43"/>
      <c r="C13" s="44"/>
      <c r="D13" s="45"/>
      <c r="E13" s="38"/>
      <c r="F13" s="42"/>
      <c r="G13" s="42"/>
      <c r="H13" s="38"/>
      <c r="I13" s="38"/>
    </row>
    <row r="14" spans="1:9" ht="96" x14ac:dyDescent="0.25">
      <c r="A14" s="38">
        <v>12</v>
      </c>
      <c r="B14" s="43" t="s">
        <v>310</v>
      </c>
      <c r="C14" s="44" t="s">
        <v>311</v>
      </c>
      <c r="D14" s="45">
        <v>3</v>
      </c>
      <c r="E14" s="38" t="s">
        <v>15</v>
      </c>
      <c r="F14" s="42"/>
      <c r="G14" s="42"/>
      <c r="H14" s="38">
        <f t="shared" si="0"/>
        <v>0</v>
      </c>
      <c r="I14" s="38">
        <f t="shared" si="1"/>
        <v>0</v>
      </c>
    </row>
    <row r="15" spans="1:9" ht="24" x14ac:dyDescent="0.25">
      <c r="A15" s="38">
        <v>13</v>
      </c>
      <c r="B15" s="43" t="s">
        <v>312</v>
      </c>
      <c r="C15" s="44" t="s">
        <v>313</v>
      </c>
      <c r="D15" s="45">
        <v>3</v>
      </c>
      <c r="E15" s="38" t="s">
        <v>15</v>
      </c>
      <c r="F15" s="42"/>
      <c r="G15" s="42"/>
      <c r="H15" s="38">
        <f t="shared" si="0"/>
        <v>0</v>
      </c>
      <c r="I15" s="38">
        <f t="shared" si="1"/>
        <v>0</v>
      </c>
    </row>
    <row r="16" spans="1:9" ht="48" x14ac:dyDescent="0.25">
      <c r="A16" s="38">
        <v>14</v>
      </c>
      <c r="B16" s="43" t="s">
        <v>314</v>
      </c>
      <c r="C16" s="44" t="s">
        <v>315</v>
      </c>
      <c r="D16" s="45">
        <v>3</v>
      </c>
      <c r="E16" s="38" t="s">
        <v>15</v>
      </c>
      <c r="F16" s="42"/>
      <c r="G16" s="42"/>
      <c r="H16" s="38">
        <f t="shared" si="0"/>
        <v>0</v>
      </c>
      <c r="I16" s="38">
        <f t="shared" si="1"/>
        <v>0</v>
      </c>
    </row>
    <row r="17" spans="1:9" x14ac:dyDescent="0.25">
      <c r="A17" s="38"/>
      <c r="B17" s="43"/>
      <c r="C17" s="44"/>
      <c r="D17" s="45"/>
      <c r="E17" s="38"/>
      <c r="F17" s="42"/>
      <c r="G17" s="42"/>
      <c r="H17" s="38"/>
      <c r="I17" s="38"/>
    </row>
    <row r="18" spans="1:9" x14ac:dyDescent="0.25">
      <c r="A18" s="38"/>
      <c r="B18" s="43"/>
      <c r="C18" s="46" t="s">
        <v>316</v>
      </c>
      <c r="D18" s="45"/>
      <c r="E18" s="38"/>
      <c r="F18" s="42"/>
      <c r="G18" s="42"/>
      <c r="H18" s="38"/>
      <c r="I18" s="38"/>
    </row>
    <row r="19" spans="1:9" ht="72" x14ac:dyDescent="0.25">
      <c r="A19" s="38">
        <v>15</v>
      </c>
      <c r="B19" s="43" t="s">
        <v>317</v>
      </c>
      <c r="C19" s="44" t="s">
        <v>318</v>
      </c>
      <c r="D19" s="45">
        <v>1</v>
      </c>
      <c r="E19" s="38" t="s">
        <v>15</v>
      </c>
      <c r="F19" s="42"/>
      <c r="G19" s="42"/>
      <c r="H19" s="38">
        <f t="shared" si="0"/>
        <v>0</v>
      </c>
      <c r="I19" s="38">
        <f t="shared" si="1"/>
        <v>0</v>
      </c>
    </row>
    <row r="20" spans="1:9" ht="24" x14ac:dyDescent="0.25">
      <c r="A20" s="38">
        <v>16</v>
      </c>
      <c r="B20" s="43" t="s">
        <v>319</v>
      </c>
      <c r="C20" s="44" t="s">
        <v>320</v>
      </c>
      <c r="D20" s="45">
        <v>1</v>
      </c>
      <c r="E20" s="38" t="s">
        <v>15</v>
      </c>
      <c r="F20" s="42"/>
      <c r="G20" s="42"/>
      <c r="H20" s="38">
        <f t="shared" si="0"/>
        <v>0</v>
      </c>
      <c r="I20" s="38">
        <f t="shared" si="1"/>
        <v>0</v>
      </c>
    </row>
    <row r="21" spans="1:9" ht="48" x14ac:dyDescent="0.25">
      <c r="A21" s="38">
        <v>17</v>
      </c>
      <c r="B21" s="43" t="s">
        <v>321</v>
      </c>
      <c r="C21" s="44" t="s">
        <v>322</v>
      </c>
      <c r="D21" s="45">
        <v>1</v>
      </c>
      <c r="E21" s="38" t="s">
        <v>15</v>
      </c>
      <c r="F21" s="42"/>
      <c r="G21" s="42"/>
      <c r="H21" s="38">
        <f t="shared" si="0"/>
        <v>0</v>
      </c>
      <c r="I21" s="38">
        <f t="shared" si="1"/>
        <v>0</v>
      </c>
    </row>
    <row r="22" spans="1:9" ht="36" x14ac:dyDescent="0.25">
      <c r="A22" s="38">
        <v>18</v>
      </c>
      <c r="B22" s="43" t="s">
        <v>323</v>
      </c>
      <c r="C22" s="44" t="s">
        <v>324</v>
      </c>
      <c r="D22" s="45">
        <v>4</v>
      </c>
      <c r="E22" s="38" t="s">
        <v>15</v>
      </c>
      <c r="F22" s="42"/>
      <c r="G22" s="42"/>
      <c r="H22" s="38">
        <f t="shared" si="0"/>
        <v>0</v>
      </c>
      <c r="I22" s="38">
        <f t="shared" si="1"/>
        <v>0</v>
      </c>
    </row>
    <row r="23" spans="1:9" x14ac:dyDescent="0.25">
      <c r="A23" s="38">
        <v>19</v>
      </c>
      <c r="B23" s="43" t="s">
        <v>325</v>
      </c>
      <c r="C23" s="44" t="s">
        <v>326</v>
      </c>
      <c r="D23" s="45">
        <v>1</v>
      </c>
      <c r="E23" s="38" t="s">
        <v>15</v>
      </c>
      <c r="F23" s="42"/>
      <c r="G23" s="42"/>
      <c r="H23" s="38">
        <f t="shared" si="0"/>
        <v>0</v>
      </c>
      <c r="I23" s="38">
        <f t="shared" si="1"/>
        <v>0</v>
      </c>
    </row>
    <row r="24" spans="1:9" x14ac:dyDescent="0.25">
      <c r="A24" s="38">
        <v>20</v>
      </c>
      <c r="B24" s="43" t="s">
        <v>327</v>
      </c>
      <c r="C24" s="44" t="s">
        <v>328</v>
      </c>
      <c r="D24" s="45">
        <v>1</v>
      </c>
      <c r="E24" s="38" t="s">
        <v>15</v>
      </c>
      <c r="F24" s="42"/>
      <c r="G24" s="42"/>
      <c r="H24" s="38">
        <f t="shared" si="0"/>
        <v>0</v>
      </c>
      <c r="I24" s="38">
        <f t="shared" si="1"/>
        <v>0</v>
      </c>
    </row>
    <row r="25" spans="1:9" x14ac:dyDescent="0.25">
      <c r="A25" s="38"/>
      <c r="B25" s="43"/>
      <c r="C25" s="44"/>
      <c r="D25" s="45"/>
      <c r="E25" s="38"/>
      <c r="F25" s="42"/>
      <c r="G25" s="42"/>
      <c r="H25" s="38"/>
      <c r="I25" s="38">
        <f t="shared" si="1"/>
        <v>0</v>
      </c>
    </row>
    <row r="26" spans="1:9" ht="60" x14ac:dyDescent="0.25">
      <c r="A26" s="38">
        <v>21</v>
      </c>
      <c r="B26" s="43" t="s">
        <v>329</v>
      </c>
      <c r="C26" s="44" t="s">
        <v>330</v>
      </c>
      <c r="D26" s="45">
        <v>7</v>
      </c>
      <c r="E26" s="38" t="s">
        <v>15</v>
      </c>
      <c r="F26" s="42"/>
      <c r="G26" s="42"/>
      <c r="H26" s="38">
        <f t="shared" si="0"/>
        <v>0</v>
      </c>
      <c r="I26" s="38">
        <f t="shared" si="1"/>
        <v>0</v>
      </c>
    </row>
    <row r="27" spans="1:9" ht="48" x14ac:dyDescent="0.25">
      <c r="A27" s="38">
        <v>22</v>
      </c>
      <c r="B27" s="43" t="s">
        <v>331</v>
      </c>
      <c r="C27" s="44" t="s">
        <v>332</v>
      </c>
      <c r="D27" s="45">
        <v>3</v>
      </c>
      <c r="E27" s="38" t="s">
        <v>15</v>
      </c>
      <c r="F27" s="42"/>
      <c r="G27" s="42"/>
      <c r="H27" s="38">
        <f t="shared" si="0"/>
        <v>0</v>
      </c>
      <c r="I27" s="38">
        <f t="shared" si="1"/>
        <v>0</v>
      </c>
    </row>
    <row r="28" spans="1:9" ht="72" x14ac:dyDescent="0.25">
      <c r="A28" s="38">
        <v>23</v>
      </c>
      <c r="B28" s="43" t="s">
        <v>333</v>
      </c>
      <c r="C28" s="44" t="s">
        <v>339</v>
      </c>
      <c r="D28" s="45">
        <v>10</v>
      </c>
      <c r="E28" s="38" t="s">
        <v>15</v>
      </c>
      <c r="F28" s="42"/>
      <c r="G28" s="42"/>
      <c r="H28" s="38">
        <f t="shared" si="0"/>
        <v>0</v>
      </c>
      <c r="I28" s="38">
        <f t="shared" si="1"/>
        <v>0</v>
      </c>
    </row>
    <row r="29" spans="1:9" ht="120" x14ac:dyDescent="0.25">
      <c r="A29" s="38">
        <v>24</v>
      </c>
      <c r="B29" s="43" t="s">
        <v>334</v>
      </c>
      <c r="C29" s="44" t="s">
        <v>335</v>
      </c>
      <c r="D29" s="45">
        <v>1</v>
      </c>
      <c r="E29" s="38" t="s">
        <v>15</v>
      </c>
      <c r="F29" s="42"/>
      <c r="G29" s="42"/>
      <c r="H29" s="38">
        <f t="shared" si="0"/>
        <v>0</v>
      </c>
      <c r="I29" s="38">
        <f t="shared" si="1"/>
        <v>0</v>
      </c>
    </row>
    <row r="30" spans="1:9" ht="72" x14ac:dyDescent="0.25">
      <c r="A30" s="38">
        <v>25</v>
      </c>
      <c r="B30" s="43" t="s">
        <v>336</v>
      </c>
      <c r="C30" s="44" t="s">
        <v>337</v>
      </c>
      <c r="D30" s="45">
        <v>1</v>
      </c>
      <c r="E30" s="38" t="s">
        <v>15</v>
      </c>
      <c r="F30" s="42"/>
      <c r="G30" s="42"/>
      <c r="H30" s="38">
        <f t="shared" si="0"/>
        <v>0</v>
      </c>
      <c r="I30" s="38">
        <f t="shared" si="1"/>
        <v>0</v>
      </c>
    </row>
    <row r="31" spans="1:9" x14ac:dyDescent="0.25">
      <c r="A31" s="34"/>
      <c r="B31" s="35"/>
      <c r="C31" s="36"/>
      <c r="D31" s="37"/>
      <c r="E31" s="38"/>
      <c r="F31" s="39"/>
      <c r="G31" s="39"/>
      <c r="H31" s="40"/>
      <c r="I31" s="40"/>
    </row>
    <row r="33" spans="1:9" s="19" customFormat="1" x14ac:dyDescent="0.25">
      <c r="A33" s="16"/>
      <c r="B33" s="17"/>
      <c r="C33" s="17" t="s">
        <v>57</v>
      </c>
      <c r="D33" s="18"/>
      <c r="E33" s="17"/>
      <c r="F33" s="18"/>
      <c r="G33" s="18"/>
      <c r="H33" s="18">
        <f>ROUND(SUM(H2:H32),0)</f>
        <v>0</v>
      </c>
      <c r="I33" s="18">
        <f>ROUND(SUM(I2:I32),0)</f>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workbookViewId="0">
      <selection activeCell="F2" sqref="F2"/>
    </sheetView>
  </sheetViews>
  <sheetFormatPr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89.25" x14ac:dyDescent="0.25">
      <c r="A2" s="20">
        <v>1</v>
      </c>
      <c r="B2" s="21" t="s">
        <v>233</v>
      </c>
      <c r="C2" s="21" t="s">
        <v>234</v>
      </c>
      <c r="D2" s="22">
        <v>2</v>
      </c>
      <c r="E2" s="21" t="s">
        <v>15</v>
      </c>
      <c r="F2" s="27"/>
      <c r="G2" s="27"/>
      <c r="H2" s="22">
        <f t="shared" ref="H2:H29" si="0">ROUND(D2*F2, 0)</f>
        <v>0</v>
      </c>
      <c r="I2" s="22">
        <f t="shared" ref="I2:I29" si="1">ROUND(D2*G2, 0)</f>
        <v>0</v>
      </c>
    </row>
    <row r="3" spans="1:9" ht="89.25" x14ac:dyDescent="0.25">
      <c r="A3" s="20">
        <v>2</v>
      </c>
      <c r="B3" s="21" t="s">
        <v>235</v>
      </c>
      <c r="C3" s="21" t="s">
        <v>236</v>
      </c>
      <c r="D3" s="22">
        <v>8</v>
      </c>
      <c r="E3" s="21" t="s">
        <v>15</v>
      </c>
      <c r="F3" s="27"/>
      <c r="G3" s="27"/>
      <c r="H3" s="22">
        <f t="shared" si="0"/>
        <v>0</v>
      </c>
      <c r="I3" s="22">
        <f t="shared" si="1"/>
        <v>0</v>
      </c>
    </row>
    <row r="4" spans="1:9" ht="63.75" x14ac:dyDescent="0.25">
      <c r="A4" s="20">
        <v>3</v>
      </c>
      <c r="B4" s="21" t="s">
        <v>237</v>
      </c>
      <c r="C4" s="21" t="s">
        <v>238</v>
      </c>
      <c r="D4" s="22">
        <v>8</v>
      </c>
      <c r="E4" s="21" t="s">
        <v>15</v>
      </c>
      <c r="F4" s="27"/>
      <c r="G4" s="27"/>
      <c r="H4" s="22">
        <f t="shared" si="0"/>
        <v>0</v>
      </c>
      <c r="I4" s="22">
        <f t="shared" si="1"/>
        <v>0</v>
      </c>
    </row>
    <row r="5" spans="1:9" ht="76.5" x14ac:dyDescent="0.25">
      <c r="A5" s="20">
        <v>4</v>
      </c>
      <c r="B5" s="21" t="s">
        <v>239</v>
      </c>
      <c r="C5" s="21" t="s">
        <v>240</v>
      </c>
      <c r="D5" s="22">
        <v>2</v>
      </c>
      <c r="E5" s="21" t="s">
        <v>15</v>
      </c>
      <c r="F5" s="27"/>
      <c r="G5" s="27"/>
      <c r="H5" s="22">
        <f t="shared" si="0"/>
        <v>0</v>
      </c>
      <c r="I5" s="22">
        <f t="shared" si="1"/>
        <v>0</v>
      </c>
    </row>
    <row r="6" spans="1:9" ht="89.25" x14ac:dyDescent="0.25">
      <c r="A6" s="20">
        <v>5</v>
      </c>
      <c r="B6" s="21" t="s">
        <v>241</v>
      </c>
      <c r="C6" s="31" t="s">
        <v>242</v>
      </c>
      <c r="D6" s="22">
        <v>2</v>
      </c>
      <c r="E6" s="21" t="s">
        <v>15</v>
      </c>
      <c r="F6" s="27"/>
      <c r="G6" s="27"/>
      <c r="H6" s="22">
        <f t="shared" si="0"/>
        <v>0</v>
      </c>
      <c r="I6" s="22">
        <f t="shared" si="1"/>
        <v>0</v>
      </c>
    </row>
    <row r="7" spans="1:9" ht="89.25" x14ac:dyDescent="0.25">
      <c r="A7" s="20">
        <v>6</v>
      </c>
      <c r="B7" s="21" t="s">
        <v>243</v>
      </c>
      <c r="C7" s="31" t="s">
        <v>244</v>
      </c>
      <c r="D7" s="22">
        <v>1</v>
      </c>
      <c r="E7" s="21" t="s">
        <v>15</v>
      </c>
      <c r="F7" s="27"/>
      <c r="G7" s="27"/>
      <c r="H7" s="22">
        <f t="shared" si="0"/>
        <v>0</v>
      </c>
      <c r="I7" s="22">
        <f t="shared" si="1"/>
        <v>0</v>
      </c>
    </row>
    <row r="8" spans="1:9" ht="76.5" x14ac:dyDescent="0.25">
      <c r="A8" s="20">
        <v>7</v>
      </c>
      <c r="B8" s="21" t="s">
        <v>245</v>
      </c>
      <c r="C8" s="21" t="s">
        <v>246</v>
      </c>
      <c r="D8" s="22">
        <v>1</v>
      </c>
      <c r="E8" s="21" t="s">
        <v>15</v>
      </c>
      <c r="F8" s="27"/>
      <c r="G8" s="27"/>
      <c r="H8" s="22">
        <f t="shared" si="0"/>
        <v>0</v>
      </c>
      <c r="I8" s="22">
        <f t="shared" si="1"/>
        <v>0</v>
      </c>
    </row>
    <row r="9" spans="1:9" ht="102" x14ac:dyDescent="0.25">
      <c r="A9" s="20">
        <v>8</v>
      </c>
      <c r="B9" s="21" t="s">
        <v>247</v>
      </c>
      <c r="C9" s="21" t="s">
        <v>248</v>
      </c>
      <c r="D9" s="22">
        <v>1</v>
      </c>
      <c r="E9" s="21" t="s">
        <v>15</v>
      </c>
      <c r="F9" s="27"/>
      <c r="G9" s="27"/>
      <c r="H9" s="22">
        <f t="shared" si="0"/>
        <v>0</v>
      </c>
      <c r="I9" s="22">
        <f t="shared" si="1"/>
        <v>0</v>
      </c>
    </row>
    <row r="10" spans="1:9" ht="102" x14ac:dyDescent="0.25">
      <c r="A10" s="20">
        <v>9</v>
      </c>
      <c r="B10" s="21" t="s">
        <v>249</v>
      </c>
      <c r="C10" s="21" t="s">
        <v>250</v>
      </c>
      <c r="D10" s="22">
        <v>8</v>
      </c>
      <c r="E10" s="21" t="s">
        <v>15</v>
      </c>
      <c r="F10" s="27"/>
      <c r="G10" s="27"/>
      <c r="H10" s="22">
        <f t="shared" si="0"/>
        <v>0</v>
      </c>
      <c r="I10" s="22">
        <f t="shared" si="1"/>
        <v>0</v>
      </c>
    </row>
    <row r="11" spans="1:9" ht="89.25" x14ac:dyDescent="0.25">
      <c r="A11" s="20">
        <v>10</v>
      </c>
      <c r="B11" s="21" t="s">
        <v>251</v>
      </c>
      <c r="C11" s="21" t="s">
        <v>252</v>
      </c>
      <c r="D11" s="22">
        <v>2</v>
      </c>
      <c r="E11" s="21" t="s">
        <v>15</v>
      </c>
      <c r="F11" s="27"/>
      <c r="G11" s="27"/>
      <c r="H11" s="22">
        <f t="shared" si="0"/>
        <v>0</v>
      </c>
      <c r="I11" s="22">
        <f t="shared" si="1"/>
        <v>0</v>
      </c>
    </row>
    <row r="12" spans="1:9" ht="89.25" x14ac:dyDescent="0.25">
      <c r="A12" s="20">
        <v>11</v>
      </c>
      <c r="B12" s="21" t="s">
        <v>253</v>
      </c>
      <c r="C12" s="21" t="s">
        <v>254</v>
      </c>
      <c r="D12" s="22">
        <v>1</v>
      </c>
      <c r="E12" s="21" t="s">
        <v>15</v>
      </c>
      <c r="F12" s="27"/>
      <c r="G12" s="27"/>
      <c r="H12" s="22">
        <f t="shared" si="0"/>
        <v>0</v>
      </c>
      <c r="I12" s="22">
        <f t="shared" si="1"/>
        <v>0</v>
      </c>
    </row>
    <row r="13" spans="1:9" ht="89.25" x14ac:dyDescent="0.25">
      <c r="A13" s="20">
        <v>12</v>
      </c>
      <c r="B13" s="21" t="s">
        <v>255</v>
      </c>
      <c r="C13" s="31" t="s">
        <v>256</v>
      </c>
      <c r="D13" s="22">
        <v>1</v>
      </c>
      <c r="E13" s="21" t="s">
        <v>15</v>
      </c>
      <c r="F13" s="27"/>
      <c r="G13" s="27"/>
      <c r="H13" s="22">
        <f t="shared" si="0"/>
        <v>0</v>
      </c>
      <c r="I13" s="22">
        <f t="shared" si="1"/>
        <v>0</v>
      </c>
    </row>
    <row r="14" spans="1:9" ht="76.5" x14ac:dyDescent="0.25">
      <c r="A14" s="20">
        <v>13</v>
      </c>
      <c r="B14" s="21" t="s">
        <v>257</v>
      </c>
      <c r="C14" s="21" t="s">
        <v>258</v>
      </c>
      <c r="D14" s="22">
        <v>2</v>
      </c>
      <c r="E14" s="21" t="s">
        <v>15</v>
      </c>
      <c r="F14" s="27"/>
      <c r="G14" s="27"/>
      <c r="H14" s="22">
        <f t="shared" si="0"/>
        <v>0</v>
      </c>
      <c r="I14" s="22">
        <f t="shared" si="1"/>
        <v>0</v>
      </c>
    </row>
    <row r="15" spans="1:9" ht="89.25" x14ac:dyDescent="0.25">
      <c r="A15" s="20">
        <v>14</v>
      </c>
      <c r="B15" s="21" t="s">
        <v>259</v>
      </c>
      <c r="C15" s="31" t="s">
        <v>260</v>
      </c>
      <c r="D15" s="22">
        <v>1</v>
      </c>
      <c r="E15" s="21" t="s">
        <v>15</v>
      </c>
      <c r="F15" s="27"/>
      <c r="G15" s="27"/>
      <c r="H15" s="22">
        <f t="shared" si="0"/>
        <v>0</v>
      </c>
      <c r="I15" s="22">
        <f t="shared" si="1"/>
        <v>0</v>
      </c>
    </row>
    <row r="16" spans="1:9" ht="89.25" x14ac:dyDescent="0.25">
      <c r="A16" s="20">
        <v>15</v>
      </c>
      <c r="B16" s="21" t="s">
        <v>261</v>
      </c>
      <c r="C16" s="21" t="s">
        <v>262</v>
      </c>
      <c r="D16" s="22">
        <v>1</v>
      </c>
      <c r="E16" s="21" t="s">
        <v>15</v>
      </c>
      <c r="F16" s="27"/>
      <c r="G16" s="27"/>
      <c r="H16" s="22">
        <f t="shared" si="0"/>
        <v>0</v>
      </c>
      <c r="I16" s="22">
        <f t="shared" si="1"/>
        <v>0</v>
      </c>
    </row>
    <row r="17" spans="1:9" ht="38.25" x14ac:dyDescent="0.25">
      <c r="A17" s="20">
        <v>16</v>
      </c>
      <c r="B17" s="21" t="s">
        <v>263</v>
      </c>
      <c r="C17" s="21" t="s">
        <v>264</v>
      </c>
      <c r="D17" s="22">
        <v>8</v>
      </c>
      <c r="E17" s="21" t="s">
        <v>15</v>
      </c>
      <c r="F17" s="27"/>
      <c r="G17" s="27"/>
      <c r="H17" s="22">
        <f t="shared" si="0"/>
        <v>0</v>
      </c>
      <c r="I17" s="22">
        <f t="shared" si="1"/>
        <v>0</v>
      </c>
    </row>
    <row r="18" spans="1:9" ht="76.5" x14ac:dyDescent="0.25">
      <c r="A18" s="20">
        <v>17</v>
      </c>
      <c r="B18" s="21" t="s">
        <v>265</v>
      </c>
      <c r="C18" s="21" t="s">
        <v>266</v>
      </c>
      <c r="D18" s="22">
        <v>8</v>
      </c>
      <c r="E18" s="21" t="s">
        <v>15</v>
      </c>
      <c r="F18" s="27"/>
      <c r="G18" s="27"/>
      <c r="H18" s="22">
        <f t="shared" si="0"/>
        <v>0</v>
      </c>
      <c r="I18" s="22">
        <f t="shared" si="1"/>
        <v>0</v>
      </c>
    </row>
    <row r="19" spans="1:9" ht="51" x14ac:dyDescent="0.25">
      <c r="A19" s="20">
        <v>18</v>
      </c>
      <c r="B19" s="21" t="s">
        <v>267</v>
      </c>
      <c r="C19" s="21" t="s">
        <v>268</v>
      </c>
      <c r="D19" s="22">
        <v>1</v>
      </c>
      <c r="E19" s="21" t="s">
        <v>15</v>
      </c>
      <c r="F19" s="27"/>
      <c r="G19" s="27"/>
      <c r="H19" s="22">
        <f t="shared" si="0"/>
        <v>0</v>
      </c>
      <c r="I19" s="22">
        <f t="shared" si="1"/>
        <v>0</v>
      </c>
    </row>
    <row r="20" spans="1:9" ht="63.75" x14ac:dyDescent="0.25">
      <c r="A20" s="20">
        <v>19</v>
      </c>
      <c r="B20" s="21" t="s">
        <v>269</v>
      </c>
      <c r="C20" s="21" t="s">
        <v>270</v>
      </c>
      <c r="D20" s="22">
        <v>2</v>
      </c>
      <c r="E20" s="21" t="s">
        <v>15</v>
      </c>
      <c r="F20" s="27"/>
      <c r="G20" s="27"/>
      <c r="H20" s="22">
        <f t="shared" si="0"/>
        <v>0</v>
      </c>
      <c r="I20" s="22">
        <f t="shared" si="1"/>
        <v>0</v>
      </c>
    </row>
    <row r="21" spans="1:9" ht="63.75" x14ac:dyDescent="0.25">
      <c r="A21" s="20">
        <v>20</v>
      </c>
      <c r="B21" s="21" t="s">
        <v>269</v>
      </c>
      <c r="C21" s="21" t="s">
        <v>270</v>
      </c>
      <c r="D21" s="22">
        <v>1</v>
      </c>
      <c r="E21" s="21" t="s">
        <v>15</v>
      </c>
      <c r="F21" s="27"/>
      <c r="G21" s="27"/>
      <c r="H21" s="22">
        <f t="shared" si="0"/>
        <v>0</v>
      </c>
      <c r="I21" s="22">
        <f t="shared" si="1"/>
        <v>0</v>
      </c>
    </row>
    <row r="22" spans="1:9" ht="51" x14ac:dyDescent="0.25">
      <c r="A22" s="20">
        <v>21</v>
      </c>
      <c r="B22" s="21" t="s">
        <v>271</v>
      </c>
      <c r="C22" s="21" t="s">
        <v>272</v>
      </c>
      <c r="D22" s="22">
        <v>10</v>
      </c>
      <c r="E22" s="21" t="s">
        <v>15</v>
      </c>
      <c r="F22" s="27"/>
      <c r="G22" s="27"/>
      <c r="H22" s="22">
        <f t="shared" si="0"/>
        <v>0</v>
      </c>
      <c r="I22" s="22">
        <f t="shared" si="1"/>
        <v>0</v>
      </c>
    </row>
    <row r="23" spans="1:9" ht="51" x14ac:dyDescent="0.25">
      <c r="A23" s="20">
        <v>22</v>
      </c>
      <c r="B23" s="21" t="s">
        <v>273</v>
      </c>
      <c r="C23" s="21" t="s">
        <v>274</v>
      </c>
      <c r="D23" s="22">
        <v>2</v>
      </c>
      <c r="E23" s="21" t="s">
        <v>15</v>
      </c>
      <c r="F23" s="27"/>
      <c r="G23" s="27"/>
      <c r="H23" s="22">
        <f t="shared" si="0"/>
        <v>0</v>
      </c>
      <c r="I23" s="22">
        <f t="shared" si="1"/>
        <v>0</v>
      </c>
    </row>
    <row r="24" spans="1:9" ht="51" x14ac:dyDescent="0.25">
      <c r="A24" s="20">
        <v>23</v>
      </c>
      <c r="B24" s="21" t="s">
        <v>275</v>
      </c>
      <c r="C24" s="21" t="s">
        <v>276</v>
      </c>
      <c r="D24" s="22">
        <v>1</v>
      </c>
      <c r="E24" s="21" t="s">
        <v>15</v>
      </c>
      <c r="F24" s="27"/>
      <c r="G24" s="27"/>
      <c r="H24" s="22">
        <f t="shared" si="0"/>
        <v>0</v>
      </c>
      <c r="I24" s="22">
        <f t="shared" si="1"/>
        <v>0</v>
      </c>
    </row>
    <row r="25" spans="1:9" ht="63.75" x14ac:dyDescent="0.25">
      <c r="A25" s="20">
        <v>24</v>
      </c>
      <c r="B25" s="21" t="s">
        <v>277</v>
      </c>
      <c r="C25" s="21" t="s">
        <v>278</v>
      </c>
      <c r="D25" s="22">
        <v>1</v>
      </c>
      <c r="E25" s="21" t="s">
        <v>15</v>
      </c>
      <c r="F25" s="27"/>
      <c r="G25" s="27"/>
      <c r="H25" s="22">
        <f t="shared" si="0"/>
        <v>0</v>
      </c>
      <c r="I25" s="22">
        <f t="shared" si="1"/>
        <v>0</v>
      </c>
    </row>
    <row r="26" spans="1:9" ht="76.5" x14ac:dyDescent="0.25">
      <c r="A26" s="20">
        <v>25</v>
      </c>
      <c r="B26" s="21" t="s">
        <v>279</v>
      </c>
      <c r="C26" s="21" t="s">
        <v>280</v>
      </c>
      <c r="D26" s="22">
        <v>1</v>
      </c>
      <c r="E26" s="21" t="s">
        <v>15</v>
      </c>
      <c r="F26" s="27"/>
      <c r="G26" s="27"/>
      <c r="H26" s="22">
        <f t="shared" si="0"/>
        <v>0</v>
      </c>
      <c r="I26" s="22">
        <f t="shared" si="1"/>
        <v>0</v>
      </c>
    </row>
    <row r="27" spans="1:9" ht="89.25" x14ac:dyDescent="0.25">
      <c r="A27" s="20">
        <v>26</v>
      </c>
      <c r="B27" s="21" t="s">
        <v>281</v>
      </c>
      <c r="C27" s="31" t="s">
        <v>282</v>
      </c>
      <c r="D27" s="22">
        <v>3</v>
      </c>
      <c r="E27" s="21" t="s">
        <v>15</v>
      </c>
      <c r="F27" s="27"/>
      <c r="G27" s="27"/>
      <c r="H27" s="22">
        <f t="shared" si="0"/>
        <v>0</v>
      </c>
      <c r="I27" s="22">
        <f t="shared" si="1"/>
        <v>0</v>
      </c>
    </row>
    <row r="28" spans="1:9" ht="76.5" x14ac:dyDescent="0.25">
      <c r="A28" s="20">
        <v>27</v>
      </c>
      <c r="B28" s="21" t="s">
        <v>283</v>
      </c>
      <c r="C28" s="23" t="s">
        <v>284</v>
      </c>
      <c r="D28" s="22">
        <v>6</v>
      </c>
      <c r="E28" s="21" t="s">
        <v>15</v>
      </c>
      <c r="F28" s="27"/>
      <c r="G28" s="27"/>
      <c r="H28" s="22">
        <f t="shared" si="0"/>
        <v>0</v>
      </c>
      <c r="I28" s="22">
        <f t="shared" si="1"/>
        <v>0</v>
      </c>
    </row>
    <row r="29" spans="1:9" ht="51" x14ac:dyDescent="0.25">
      <c r="A29" s="20">
        <v>28</v>
      </c>
      <c r="B29" s="21" t="s">
        <v>285</v>
      </c>
      <c r="C29" s="23" t="s">
        <v>286</v>
      </c>
      <c r="D29" s="22">
        <v>4</v>
      </c>
      <c r="E29" s="21" t="s">
        <v>15</v>
      </c>
      <c r="F29" s="27"/>
      <c r="G29" s="27"/>
      <c r="H29" s="22">
        <f t="shared" si="0"/>
        <v>0</v>
      </c>
      <c r="I29" s="22">
        <f t="shared" si="1"/>
        <v>0</v>
      </c>
    </row>
    <row r="31" spans="1:9" s="19" customFormat="1" x14ac:dyDescent="0.25">
      <c r="A31" s="16"/>
      <c r="B31" s="17"/>
      <c r="C31" s="17" t="s">
        <v>57</v>
      </c>
      <c r="D31" s="18"/>
      <c r="E31" s="17"/>
      <c r="F31" s="18"/>
      <c r="G31" s="18"/>
      <c r="H31" s="18">
        <f>ROUND(SUM(H2:H30),0)</f>
        <v>0</v>
      </c>
      <c r="I31" s="18">
        <f>ROUND(SUM(I2:I30),0)</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F11" sqref="F11"/>
    </sheetView>
  </sheetViews>
  <sheetFormatPr defaultRowHeight="15" x14ac:dyDescent="0.25"/>
  <cols>
    <col min="1" max="1" width="4.7109375" customWidth="1"/>
    <col min="2" max="2" width="30.7109375" customWidth="1"/>
    <col min="3" max="4" width="12.7109375" customWidth="1"/>
  </cols>
  <sheetData>
    <row r="1" spans="1:4" x14ac:dyDescent="0.25">
      <c r="B1" t="s">
        <v>46</v>
      </c>
    </row>
    <row r="2" spans="1:4" x14ac:dyDescent="0.25">
      <c r="A2" s="6" t="s">
        <v>0</v>
      </c>
      <c r="B2" s="6" t="s">
        <v>1</v>
      </c>
      <c r="C2" s="2" t="s">
        <v>2</v>
      </c>
      <c r="D2" s="2" t="s">
        <v>3</v>
      </c>
    </row>
    <row r="3" spans="1:4" ht="25.5" x14ac:dyDescent="0.25">
      <c r="A3" s="7" t="s">
        <v>30</v>
      </c>
      <c r="B3" s="7" t="s">
        <v>31</v>
      </c>
      <c r="C3" s="1">
        <v>0</v>
      </c>
      <c r="D3" s="1">
        <v>0</v>
      </c>
    </row>
    <row r="4" spans="1:4" x14ac:dyDescent="0.25">
      <c r="A4" s="7" t="s">
        <v>32</v>
      </c>
      <c r="B4" s="7" t="s">
        <v>33</v>
      </c>
      <c r="C4" s="1">
        <v>0</v>
      </c>
      <c r="D4" s="1">
        <v>0</v>
      </c>
    </row>
    <row r="5" spans="1:4" x14ac:dyDescent="0.25">
      <c r="A5" s="7" t="s">
        <v>34</v>
      </c>
      <c r="B5" s="7" t="s">
        <v>35</v>
      </c>
      <c r="C5" s="1">
        <v>0</v>
      </c>
      <c r="D5" s="1">
        <v>0</v>
      </c>
    </row>
    <row r="6" spans="1:4" x14ac:dyDescent="0.25">
      <c r="A6" s="7" t="s">
        <v>36</v>
      </c>
      <c r="B6" s="7" t="s">
        <v>37</v>
      </c>
      <c r="C6" s="1">
        <v>0</v>
      </c>
      <c r="D6" s="1">
        <v>0</v>
      </c>
    </row>
    <row r="7" spans="1:4" x14ac:dyDescent="0.25">
      <c r="A7" s="7" t="s">
        <v>27</v>
      </c>
      <c r="B7" s="7" t="s">
        <v>28</v>
      </c>
      <c r="C7" s="1">
        <v>0</v>
      </c>
      <c r="D7" s="1">
        <v>0</v>
      </c>
    </row>
    <row r="8" spans="1:4" x14ac:dyDescent="0.25">
      <c r="A8" s="7" t="s">
        <v>4</v>
      </c>
      <c r="B8" s="7" t="s">
        <v>5</v>
      </c>
      <c r="C8" s="1">
        <v>0</v>
      </c>
      <c r="D8" s="1">
        <v>0</v>
      </c>
    </row>
    <row r="9" spans="1:4" ht="25.5" x14ac:dyDescent="0.25">
      <c r="A9" s="7" t="s">
        <v>38</v>
      </c>
      <c r="B9" s="7" t="s">
        <v>39</v>
      </c>
      <c r="C9" s="1">
        <v>0</v>
      </c>
      <c r="D9" s="1">
        <v>0</v>
      </c>
    </row>
    <row r="10" spans="1:4" x14ac:dyDescent="0.25">
      <c r="A10" s="7" t="s">
        <v>6</v>
      </c>
      <c r="B10" s="7" t="s">
        <v>7</v>
      </c>
      <c r="C10" s="1">
        <v>0</v>
      </c>
      <c r="D10" s="1">
        <v>0</v>
      </c>
    </row>
    <row r="11" spans="1:4" x14ac:dyDescent="0.25">
      <c r="A11" s="7" t="s">
        <v>8</v>
      </c>
      <c r="B11" s="7" t="s">
        <v>9</v>
      </c>
      <c r="C11" s="1">
        <v>0</v>
      </c>
      <c r="D11" s="1">
        <v>0</v>
      </c>
    </row>
    <row r="12" spans="1:4" ht="25.5" x14ac:dyDescent="0.25">
      <c r="A12" s="7" t="s">
        <v>10</v>
      </c>
      <c r="B12" s="7" t="s">
        <v>11</v>
      </c>
      <c r="C12" s="1">
        <v>0</v>
      </c>
      <c r="D12" s="1">
        <v>0</v>
      </c>
    </row>
    <row r="13" spans="1:4" x14ac:dyDescent="0.25">
      <c r="A13" s="7" t="s">
        <v>40</v>
      </c>
      <c r="B13" s="7" t="s">
        <v>41</v>
      </c>
      <c r="C13" s="1">
        <v>0</v>
      </c>
      <c r="D13" s="1">
        <v>0</v>
      </c>
    </row>
    <row r="14" spans="1:4" x14ac:dyDescent="0.25">
      <c r="A14" s="7" t="s">
        <v>13</v>
      </c>
      <c r="B14" s="7" t="s">
        <v>14</v>
      </c>
      <c r="C14" s="1">
        <v>0</v>
      </c>
      <c r="D14" s="1">
        <v>0</v>
      </c>
    </row>
    <row r="15" spans="1:4" ht="25.5" x14ac:dyDescent="0.25">
      <c r="A15" s="7" t="s">
        <v>16</v>
      </c>
      <c r="B15" s="7" t="s">
        <v>17</v>
      </c>
      <c r="C15" s="1">
        <v>0</v>
      </c>
      <c r="D15" s="1">
        <v>0</v>
      </c>
    </row>
    <row r="16" spans="1:4" x14ac:dyDescent="0.25">
      <c r="A16" s="7" t="s">
        <v>18</v>
      </c>
      <c r="B16" s="7" t="s">
        <v>19</v>
      </c>
      <c r="C16" s="1">
        <v>0</v>
      </c>
      <c r="D16" s="1">
        <v>0</v>
      </c>
    </row>
    <row r="17" spans="1:4" x14ac:dyDescent="0.25">
      <c r="A17" s="7" t="s">
        <v>42</v>
      </c>
      <c r="B17" s="7" t="s">
        <v>43</v>
      </c>
      <c r="C17" s="1">
        <v>0</v>
      </c>
      <c r="D17" s="1">
        <v>0</v>
      </c>
    </row>
    <row r="18" spans="1:4" x14ac:dyDescent="0.25">
      <c r="A18" s="7" t="s">
        <v>44</v>
      </c>
      <c r="B18" s="7" t="s">
        <v>45</v>
      </c>
      <c r="C18" s="1">
        <v>0</v>
      </c>
      <c r="D18" s="1">
        <v>0</v>
      </c>
    </row>
    <row r="19" spans="1:4" ht="25.5" x14ac:dyDescent="0.25">
      <c r="A19" s="7" t="s">
        <v>20</v>
      </c>
      <c r="B19" s="7" t="s">
        <v>21</v>
      </c>
      <c r="C19" s="1">
        <v>0</v>
      </c>
      <c r="D19" s="1">
        <v>0</v>
      </c>
    </row>
    <row r="20" spans="1:4" x14ac:dyDescent="0.25">
      <c r="A20" s="5"/>
      <c r="B20" s="5" t="s">
        <v>22</v>
      </c>
      <c r="C20" s="5">
        <f>ROUND(SUM(C3:C19),0)</f>
        <v>0</v>
      </c>
      <c r="D20" s="5">
        <f>ROUND(SUM(D3:D19),0)</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zoomScale="115" zoomScaleNormal="115" workbookViewId="0">
      <selection activeCell="F2" sqref="F2:G3"/>
    </sheetView>
  </sheetViews>
  <sheetFormatPr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89.25" x14ac:dyDescent="0.25">
      <c r="A2" s="20">
        <v>1</v>
      </c>
      <c r="B2" s="21" t="s">
        <v>95</v>
      </c>
      <c r="C2" s="21" t="s">
        <v>96</v>
      </c>
      <c r="D2" s="22">
        <v>30</v>
      </c>
      <c r="E2" s="21" t="s">
        <v>15</v>
      </c>
      <c r="F2" s="27"/>
      <c r="G2" s="27"/>
      <c r="H2" s="22">
        <f>ROUND(D2*F2, 0)</f>
        <v>0</v>
      </c>
      <c r="I2" s="22">
        <f>ROUND(D2*G2, 0)</f>
        <v>0</v>
      </c>
    </row>
    <row r="3" spans="1:9" ht="25.5" x14ac:dyDescent="0.25">
      <c r="A3" s="20">
        <v>2</v>
      </c>
      <c r="B3" s="21" t="s">
        <v>97</v>
      </c>
      <c r="C3" s="21" t="s">
        <v>98</v>
      </c>
      <c r="D3" s="22">
        <v>6</v>
      </c>
      <c r="E3" s="21" t="s">
        <v>15</v>
      </c>
      <c r="F3" s="27"/>
      <c r="G3" s="27"/>
      <c r="H3" s="22">
        <f>ROUND(D3*F3, 0)</f>
        <v>0</v>
      </c>
      <c r="I3" s="22">
        <f>ROUND(D3*G3, 0)</f>
        <v>0</v>
      </c>
    </row>
    <row r="4" spans="1:9" s="19" customFormat="1" x14ac:dyDescent="0.25">
      <c r="A4" s="16"/>
      <c r="B4" s="17"/>
      <c r="C4" s="17" t="s">
        <v>57</v>
      </c>
      <c r="D4" s="18"/>
      <c r="E4" s="17"/>
      <c r="F4" s="18"/>
      <c r="G4" s="18"/>
      <c r="H4" s="18">
        <f>ROUND(SUM(H2:H3),0)</f>
        <v>0</v>
      </c>
      <c r="I4" s="18">
        <f>ROUND(SUM(I2:I3),0)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topLeftCell="A2" workbookViewId="0">
      <selection activeCell="F2" sqref="F2:G13"/>
    </sheetView>
  </sheetViews>
  <sheetFormatPr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89.25" x14ac:dyDescent="0.25">
      <c r="A2" s="20">
        <v>1</v>
      </c>
      <c r="B2" s="21" t="s">
        <v>99</v>
      </c>
      <c r="C2" s="28" t="s">
        <v>100</v>
      </c>
      <c r="D2" s="22">
        <v>30</v>
      </c>
      <c r="E2" s="21" t="s">
        <v>12</v>
      </c>
      <c r="F2" s="27"/>
      <c r="G2" s="27"/>
      <c r="H2" s="22">
        <f t="shared" ref="H2:H13" si="0">ROUND(D2*F2, 0)</f>
        <v>0</v>
      </c>
      <c r="I2" s="22">
        <f t="shared" ref="I2:I13" si="1">ROUND(D2*G2, 0)</f>
        <v>0</v>
      </c>
    </row>
    <row r="3" spans="1:9" ht="89.25" x14ac:dyDescent="0.25">
      <c r="A3" s="20">
        <v>2</v>
      </c>
      <c r="B3" s="21" t="s">
        <v>101</v>
      </c>
      <c r="C3" s="29" t="s">
        <v>102</v>
      </c>
      <c r="D3" s="22">
        <v>26</v>
      </c>
      <c r="E3" s="21" t="s">
        <v>15</v>
      </c>
      <c r="F3" s="27"/>
      <c r="G3" s="27"/>
      <c r="H3" s="22">
        <f t="shared" si="0"/>
        <v>0</v>
      </c>
      <c r="I3" s="22">
        <f t="shared" si="1"/>
        <v>0</v>
      </c>
    </row>
    <row r="4" spans="1:9" ht="89.25" x14ac:dyDescent="0.25">
      <c r="A4" s="20">
        <v>3</v>
      </c>
      <c r="B4" s="21" t="s">
        <v>103</v>
      </c>
      <c r="C4" s="29" t="s">
        <v>104</v>
      </c>
      <c r="D4" s="22">
        <v>22</v>
      </c>
      <c r="E4" s="21" t="s">
        <v>15</v>
      </c>
      <c r="F4" s="27"/>
      <c r="G4" s="27"/>
      <c r="H4" s="22">
        <f t="shared" si="0"/>
        <v>0</v>
      </c>
      <c r="I4" s="22">
        <f t="shared" si="1"/>
        <v>0</v>
      </c>
    </row>
    <row r="5" spans="1:9" ht="89.25" x14ac:dyDescent="0.25">
      <c r="A5" s="20">
        <v>4</v>
      </c>
      <c r="B5" s="21" t="s">
        <v>105</v>
      </c>
      <c r="C5" s="29" t="s">
        <v>104</v>
      </c>
      <c r="D5" s="22">
        <v>12</v>
      </c>
      <c r="E5" s="21" t="s">
        <v>15</v>
      </c>
      <c r="F5" s="27"/>
      <c r="G5" s="27"/>
      <c r="H5" s="22">
        <f t="shared" si="0"/>
        <v>0</v>
      </c>
      <c r="I5" s="22">
        <f t="shared" si="1"/>
        <v>0</v>
      </c>
    </row>
    <row r="6" spans="1:9" ht="89.25" x14ac:dyDescent="0.25">
      <c r="A6" s="20">
        <v>5</v>
      </c>
      <c r="B6" s="21" t="s">
        <v>106</v>
      </c>
      <c r="C6" s="29" t="s">
        <v>107</v>
      </c>
      <c r="D6" s="22">
        <v>4</v>
      </c>
      <c r="E6" s="21" t="s">
        <v>15</v>
      </c>
      <c r="F6" s="27"/>
      <c r="G6" s="27"/>
      <c r="H6" s="22">
        <f t="shared" si="0"/>
        <v>0</v>
      </c>
      <c r="I6" s="22">
        <f t="shared" si="1"/>
        <v>0</v>
      </c>
    </row>
    <row r="7" spans="1:9" ht="89.25" x14ac:dyDescent="0.25">
      <c r="A7" s="20">
        <v>6</v>
      </c>
      <c r="B7" s="21" t="s">
        <v>108</v>
      </c>
      <c r="C7" s="29" t="s">
        <v>102</v>
      </c>
      <c r="D7" s="22">
        <v>2</v>
      </c>
      <c r="E7" s="21" t="s">
        <v>15</v>
      </c>
      <c r="F7" s="27"/>
      <c r="G7" s="27"/>
      <c r="H7" s="22">
        <f t="shared" si="0"/>
        <v>0</v>
      </c>
      <c r="I7" s="22">
        <f t="shared" si="1"/>
        <v>0</v>
      </c>
    </row>
    <row r="8" spans="1:9" ht="89.25" x14ac:dyDescent="0.25">
      <c r="A8" s="20">
        <v>7</v>
      </c>
      <c r="B8" s="21" t="s">
        <v>109</v>
      </c>
      <c r="C8" s="29" t="s">
        <v>107</v>
      </c>
      <c r="D8" s="22">
        <v>2</v>
      </c>
      <c r="E8" s="21" t="s">
        <v>15</v>
      </c>
      <c r="F8" s="27"/>
      <c r="G8" s="27"/>
      <c r="H8" s="22">
        <f t="shared" si="0"/>
        <v>0</v>
      </c>
      <c r="I8" s="22">
        <f t="shared" si="1"/>
        <v>0</v>
      </c>
    </row>
    <row r="9" spans="1:9" ht="89.25" x14ac:dyDescent="0.25">
      <c r="A9" s="20">
        <v>8</v>
      </c>
      <c r="B9" s="21" t="s">
        <v>110</v>
      </c>
      <c r="C9" s="29" t="s">
        <v>111</v>
      </c>
      <c r="D9" s="22">
        <v>2</v>
      </c>
      <c r="E9" s="21" t="s">
        <v>12</v>
      </c>
      <c r="F9" s="27"/>
      <c r="G9" s="27"/>
      <c r="H9" s="22">
        <f t="shared" si="0"/>
        <v>0</v>
      </c>
      <c r="I9" s="22">
        <f t="shared" si="1"/>
        <v>0</v>
      </c>
    </row>
    <row r="10" spans="1:9" ht="89.25" x14ac:dyDescent="0.25">
      <c r="A10" s="20">
        <v>9</v>
      </c>
      <c r="B10" s="21" t="s">
        <v>112</v>
      </c>
      <c r="C10" s="29" t="s">
        <v>113</v>
      </c>
      <c r="D10" s="22">
        <v>6</v>
      </c>
      <c r="E10" s="21" t="s">
        <v>15</v>
      </c>
      <c r="F10" s="27"/>
      <c r="G10" s="27"/>
      <c r="H10" s="22">
        <f t="shared" si="0"/>
        <v>0</v>
      </c>
      <c r="I10" s="22">
        <f t="shared" si="1"/>
        <v>0</v>
      </c>
    </row>
    <row r="11" spans="1:9" ht="89.25" x14ac:dyDescent="0.25">
      <c r="A11" s="20">
        <v>10</v>
      </c>
      <c r="B11" s="21" t="s">
        <v>114</v>
      </c>
      <c r="C11" s="29" t="s">
        <v>115</v>
      </c>
      <c r="D11" s="22">
        <v>4</v>
      </c>
      <c r="E11" s="21" t="s">
        <v>15</v>
      </c>
      <c r="F11" s="27"/>
      <c r="G11" s="27"/>
      <c r="H11" s="22">
        <f t="shared" si="0"/>
        <v>0</v>
      </c>
      <c r="I11" s="22">
        <f t="shared" si="1"/>
        <v>0</v>
      </c>
    </row>
    <row r="12" spans="1:9" ht="89.25" x14ac:dyDescent="0.25">
      <c r="A12" s="20">
        <v>11</v>
      </c>
      <c r="B12" s="21" t="s">
        <v>116</v>
      </c>
      <c r="C12" s="29" t="s">
        <v>115</v>
      </c>
      <c r="D12" s="22">
        <v>4</v>
      </c>
      <c r="E12" s="21" t="s">
        <v>15</v>
      </c>
      <c r="F12" s="27"/>
      <c r="G12" s="27"/>
      <c r="H12" s="22">
        <f t="shared" si="0"/>
        <v>0</v>
      </c>
      <c r="I12" s="22">
        <f t="shared" si="1"/>
        <v>0</v>
      </c>
    </row>
    <row r="13" spans="1:9" ht="89.25" x14ac:dyDescent="0.25">
      <c r="A13" s="20">
        <v>12</v>
      </c>
      <c r="B13" s="21" t="s">
        <v>117</v>
      </c>
      <c r="C13" s="29" t="s">
        <v>107</v>
      </c>
      <c r="D13" s="22">
        <v>5</v>
      </c>
      <c r="E13" s="21" t="s">
        <v>15</v>
      </c>
      <c r="F13" s="27"/>
      <c r="G13" s="27"/>
      <c r="H13" s="22">
        <f t="shared" si="0"/>
        <v>0</v>
      </c>
      <c r="I13" s="22">
        <f t="shared" si="1"/>
        <v>0</v>
      </c>
    </row>
    <row r="14" spans="1:9" x14ac:dyDescent="0.25">
      <c r="C14" s="23"/>
    </row>
    <row r="16" spans="1:9" s="19" customFormat="1" x14ac:dyDescent="0.25">
      <c r="A16" s="16"/>
      <c r="B16" s="17"/>
      <c r="C16" s="17" t="s">
        <v>57</v>
      </c>
      <c r="D16" s="18"/>
      <c r="E16" s="17"/>
      <c r="F16" s="18"/>
      <c r="G16" s="18"/>
      <c r="H16" s="18">
        <f>ROUND(SUM(H2:H15),0)</f>
        <v>0</v>
      </c>
      <c r="I16" s="18">
        <f>ROUND(SUM(I2:I15),0)</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workbookViewId="0">
      <selection activeCell="F2" sqref="F2:G35"/>
    </sheetView>
  </sheetViews>
  <sheetFormatPr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102" customHeight="1" x14ac:dyDescent="0.25">
      <c r="A2" s="20">
        <v>1</v>
      </c>
      <c r="B2" s="21" t="s">
        <v>118</v>
      </c>
      <c r="C2" s="30" t="s">
        <v>119</v>
      </c>
      <c r="D2" s="22">
        <v>1</v>
      </c>
      <c r="E2" s="21" t="s">
        <v>15</v>
      </c>
      <c r="F2" s="27"/>
      <c r="G2" s="27"/>
      <c r="H2" s="27">
        <f>D2*F2</f>
        <v>0</v>
      </c>
      <c r="I2" s="27">
        <f>D2*G2</f>
        <v>0</v>
      </c>
    </row>
    <row r="3" spans="1:9" ht="89.25" x14ac:dyDescent="0.25">
      <c r="A3" s="20">
        <v>2</v>
      </c>
      <c r="B3" s="21" t="s">
        <v>120</v>
      </c>
      <c r="C3" s="20" t="s">
        <v>121</v>
      </c>
      <c r="D3" s="22">
        <v>3</v>
      </c>
      <c r="E3" s="21" t="s">
        <v>15</v>
      </c>
      <c r="F3" s="27"/>
      <c r="G3" s="27"/>
      <c r="H3" s="27">
        <f t="shared" ref="H3:H35" si="0">D3*F3</f>
        <v>0</v>
      </c>
      <c r="I3" s="27">
        <f t="shared" ref="I3:I35" si="1">D3*G3</f>
        <v>0</v>
      </c>
    </row>
    <row r="4" spans="1:9" ht="102" customHeight="1" x14ac:dyDescent="0.25">
      <c r="A4" s="20">
        <v>3</v>
      </c>
      <c r="B4" s="21" t="s">
        <v>122</v>
      </c>
      <c r="C4" s="31" t="s">
        <v>123</v>
      </c>
      <c r="D4" s="22">
        <v>3</v>
      </c>
      <c r="E4" s="21" t="s">
        <v>15</v>
      </c>
      <c r="F4" s="27"/>
      <c r="G4" s="27"/>
      <c r="H4" s="27">
        <f t="shared" si="0"/>
        <v>0</v>
      </c>
      <c r="I4" s="27">
        <f t="shared" si="1"/>
        <v>0</v>
      </c>
    </row>
    <row r="5" spans="1:9" ht="89.25" x14ac:dyDescent="0.25">
      <c r="A5" s="20">
        <v>4</v>
      </c>
      <c r="B5" s="21" t="s">
        <v>124</v>
      </c>
      <c r="C5" s="20" t="s">
        <v>125</v>
      </c>
      <c r="D5" s="22">
        <v>1</v>
      </c>
      <c r="E5" s="21" t="s">
        <v>15</v>
      </c>
      <c r="F5" s="27"/>
      <c r="G5" s="27"/>
      <c r="H5" s="27">
        <f t="shared" si="0"/>
        <v>0</v>
      </c>
      <c r="I5" s="27">
        <f t="shared" si="1"/>
        <v>0</v>
      </c>
    </row>
    <row r="6" spans="1:9" ht="102" customHeight="1" x14ac:dyDescent="0.25">
      <c r="A6" s="20">
        <v>5</v>
      </c>
      <c r="B6" s="21" t="s">
        <v>126</v>
      </c>
      <c r="C6" s="31" t="s">
        <v>127</v>
      </c>
      <c r="D6" s="22">
        <v>1</v>
      </c>
      <c r="E6" s="21" t="s">
        <v>15</v>
      </c>
      <c r="F6" s="27"/>
      <c r="G6" s="27"/>
      <c r="H6" s="27">
        <f t="shared" si="0"/>
        <v>0</v>
      </c>
      <c r="I6" s="27">
        <f t="shared" si="1"/>
        <v>0</v>
      </c>
    </row>
    <row r="7" spans="1:9" ht="102" customHeight="1" x14ac:dyDescent="0.25">
      <c r="A7" s="20">
        <v>6</v>
      </c>
      <c r="B7" s="21" t="s">
        <v>128</v>
      </c>
      <c r="C7" s="31" t="s">
        <v>129</v>
      </c>
      <c r="D7" s="22">
        <v>13</v>
      </c>
      <c r="E7" s="21" t="s">
        <v>15</v>
      </c>
      <c r="F7" s="27"/>
      <c r="G7" s="27"/>
      <c r="H7" s="27">
        <f t="shared" si="0"/>
        <v>0</v>
      </c>
      <c r="I7" s="27">
        <f t="shared" si="1"/>
        <v>0</v>
      </c>
    </row>
    <row r="8" spans="1:9" ht="102" customHeight="1" x14ac:dyDescent="0.25">
      <c r="A8" s="20">
        <v>7</v>
      </c>
      <c r="B8" s="21" t="s">
        <v>130</v>
      </c>
      <c r="C8" s="31" t="s">
        <v>131</v>
      </c>
      <c r="D8" s="22">
        <v>6</v>
      </c>
      <c r="E8" s="21" t="s">
        <v>15</v>
      </c>
      <c r="F8" s="27"/>
      <c r="G8" s="27"/>
      <c r="H8" s="27">
        <f t="shared" si="0"/>
        <v>0</v>
      </c>
      <c r="I8" s="27">
        <f t="shared" si="1"/>
        <v>0</v>
      </c>
    </row>
    <row r="9" spans="1:9" ht="102" customHeight="1" x14ac:dyDescent="0.25">
      <c r="A9" s="20">
        <v>8</v>
      </c>
      <c r="B9" s="21" t="s">
        <v>132</v>
      </c>
      <c r="C9" s="31" t="s">
        <v>133</v>
      </c>
      <c r="D9" s="22">
        <v>3</v>
      </c>
      <c r="E9" s="21" t="s">
        <v>15</v>
      </c>
      <c r="F9" s="27"/>
      <c r="G9" s="27"/>
      <c r="H9" s="27">
        <f t="shared" si="0"/>
        <v>0</v>
      </c>
      <c r="I9" s="27">
        <f t="shared" si="1"/>
        <v>0</v>
      </c>
    </row>
    <row r="10" spans="1:9" ht="102" customHeight="1" x14ac:dyDescent="0.25">
      <c r="A10" s="20">
        <v>9</v>
      </c>
      <c r="B10" s="21" t="s">
        <v>134</v>
      </c>
      <c r="C10" s="31" t="s">
        <v>135</v>
      </c>
      <c r="D10" s="22">
        <v>2</v>
      </c>
      <c r="E10" s="21" t="s">
        <v>15</v>
      </c>
      <c r="F10" s="27"/>
      <c r="G10" s="27"/>
      <c r="H10" s="27">
        <f t="shared" si="0"/>
        <v>0</v>
      </c>
      <c r="I10" s="27">
        <f t="shared" si="1"/>
        <v>0</v>
      </c>
    </row>
    <row r="11" spans="1:9" ht="102" customHeight="1" x14ac:dyDescent="0.25">
      <c r="A11" s="20">
        <v>10</v>
      </c>
      <c r="B11" s="21" t="s">
        <v>136</v>
      </c>
      <c r="C11" s="31" t="s">
        <v>137</v>
      </c>
      <c r="D11" s="22">
        <v>16</v>
      </c>
      <c r="E11" s="21" t="s">
        <v>15</v>
      </c>
      <c r="F11" s="27"/>
      <c r="G11" s="27"/>
      <c r="H11" s="27">
        <f t="shared" si="0"/>
        <v>0</v>
      </c>
      <c r="I11" s="27">
        <f t="shared" si="1"/>
        <v>0</v>
      </c>
    </row>
    <row r="12" spans="1:9" ht="102" customHeight="1" x14ac:dyDescent="0.25">
      <c r="A12" s="20">
        <v>11</v>
      </c>
      <c r="B12" s="21" t="s">
        <v>91</v>
      </c>
      <c r="C12" s="31" t="s">
        <v>92</v>
      </c>
      <c r="D12" s="22">
        <v>4</v>
      </c>
      <c r="E12" s="21" t="s">
        <v>15</v>
      </c>
      <c r="F12" s="27"/>
      <c r="G12" s="27"/>
      <c r="H12" s="27">
        <f t="shared" si="0"/>
        <v>0</v>
      </c>
      <c r="I12" s="27">
        <f t="shared" si="1"/>
        <v>0</v>
      </c>
    </row>
    <row r="13" spans="1:9" ht="102" customHeight="1" x14ac:dyDescent="0.25">
      <c r="A13" s="20">
        <v>12</v>
      </c>
      <c r="B13" s="21" t="s">
        <v>138</v>
      </c>
      <c r="C13" s="31" t="s">
        <v>139</v>
      </c>
      <c r="D13" s="22">
        <v>1</v>
      </c>
      <c r="E13" s="21" t="s">
        <v>15</v>
      </c>
      <c r="F13" s="27"/>
      <c r="G13" s="27"/>
      <c r="H13" s="27">
        <f t="shared" si="0"/>
        <v>0</v>
      </c>
      <c r="I13" s="27">
        <f t="shared" si="1"/>
        <v>0</v>
      </c>
    </row>
    <row r="14" spans="1:9" ht="102" customHeight="1" x14ac:dyDescent="0.25">
      <c r="A14" s="20">
        <v>13</v>
      </c>
      <c r="B14" s="21" t="s">
        <v>140</v>
      </c>
      <c r="C14" s="31" t="s">
        <v>141</v>
      </c>
      <c r="D14" s="22">
        <v>4</v>
      </c>
      <c r="E14" s="21" t="s">
        <v>15</v>
      </c>
      <c r="F14" s="27"/>
      <c r="G14" s="27"/>
      <c r="H14" s="27">
        <f t="shared" si="0"/>
        <v>0</v>
      </c>
      <c r="I14" s="27">
        <f t="shared" si="1"/>
        <v>0</v>
      </c>
    </row>
    <row r="15" spans="1:9" ht="102" customHeight="1" x14ac:dyDescent="0.25">
      <c r="A15" s="20">
        <v>14</v>
      </c>
      <c r="B15" s="21" t="s">
        <v>142</v>
      </c>
      <c r="C15" s="31" t="s">
        <v>143</v>
      </c>
      <c r="D15" s="22">
        <v>2</v>
      </c>
      <c r="E15" s="21" t="s">
        <v>15</v>
      </c>
      <c r="F15" s="27"/>
      <c r="G15" s="27"/>
      <c r="H15" s="27">
        <f t="shared" si="0"/>
        <v>0</v>
      </c>
      <c r="I15" s="27">
        <f t="shared" si="1"/>
        <v>0</v>
      </c>
    </row>
    <row r="16" spans="1:9" ht="102" customHeight="1" x14ac:dyDescent="0.25">
      <c r="A16" s="20">
        <v>15</v>
      </c>
      <c r="B16" s="21" t="s">
        <v>144</v>
      </c>
      <c r="C16" s="31" t="s">
        <v>145</v>
      </c>
      <c r="D16" s="22">
        <v>1</v>
      </c>
      <c r="E16" s="21" t="s">
        <v>15</v>
      </c>
      <c r="F16" s="27"/>
      <c r="G16" s="27"/>
      <c r="H16" s="27">
        <f t="shared" si="0"/>
        <v>0</v>
      </c>
      <c r="I16" s="27">
        <f t="shared" si="1"/>
        <v>0</v>
      </c>
    </row>
    <row r="17" spans="1:9" ht="102" customHeight="1" x14ac:dyDescent="0.25">
      <c r="A17" s="20">
        <v>16</v>
      </c>
      <c r="B17" s="21" t="s">
        <v>190</v>
      </c>
      <c r="C17" s="31" t="s">
        <v>191</v>
      </c>
      <c r="D17" s="22">
        <v>2</v>
      </c>
      <c r="E17" s="21" t="s">
        <v>15</v>
      </c>
      <c r="F17" s="27"/>
      <c r="G17" s="27"/>
      <c r="H17" s="27">
        <f t="shared" si="0"/>
        <v>0</v>
      </c>
      <c r="I17" s="27">
        <f t="shared" si="1"/>
        <v>0</v>
      </c>
    </row>
    <row r="18" spans="1:9" ht="102" customHeight="1" x14ac:dyDescent="0.25">
      <c r="A18" s="20">
        <v>17</v>
      </c>
      <c r="B18" s="21" t="s">
        <v>192</v>
      </c>
      <c r="C18" s="21" t="s">
        <v>193</v>
      </c>
      <c r="D18" s="22">
        <v>2</v>
      </c>
      <c r="E18" s="21" t="s">
        <v>15</v>
      </c>
      <c r="F18" s="27"/>
      <c r="G18" s="27"/>
      <c r="H18" s="27">
        <f t="shared" si="0"/>
        <v>0</v>
      </c>
      <c r="I18" s="27">
        <f t="shared" si="1"/>
        <v>0</v>
      </c>
    </row>
    <row r="19" spans="1:9" ht="102" x14ac:dyDescent="0.25">
      <c r="A19" s="20">
        <v>18</v>
      </c>
      <c r="B19" s="21" t="s">
        <v>146</v>
      </c>
      <c r="C19" s="20" t="s">
        <v>147</v>
      </c>
      <c r="D19" s="22">
        <v>1</v>
      </c>
      <c r="E19" s="21" t="s">
        <v>15</v>
      </c>
      <c r="F19" s="27"/>
      <c r="G19" s="27"/>
      <c r="H19" s="27">
        <f t="shared" si="0"/>
        <v>0</v>
      </c>
      <c r="I19" s="27">
        <f t="shared" si="1"/>
        <v>0</v>
      </c>
    </row>
    <row r="20" spans="1:9" ht="89.25" x14ac:dyDescent="0.25">
      <c r="A20" s="20">
        <v>19</v>
      </c>
      <c r="B20" s="21" t="s">
        <v>188</v>
      </c>
      <c r="C20" s="31" t="s">
        <v>189</v>
      </c>
      <c r="D20" s="22">
        <v>14</v>
      </c>
      <c r="E20" s="21" t="s">
        <v>15</v>
      </c>
      <c r="F20" s="27"/>
      <c r="G20" s="27"/>
      <c r="H20" s="27">
        <f t="shared" si="0"/>
        <v>0</v>
      </c>
      <c r="I20" s="27">
        <f t="shared" si="1"/>
        <v>0</v>
      </c>
    </row>
    <row r="21" spans="1:9" ht="89.25" customHeight="1" x14ac:dyDescent="0.25">
      <c r="A21" s="20">
        <v>20</v>
      </c>
      <c r="B21" s="21" t="s">
        <v>148</v>
      </c>
      <c r="C21" s="31" t="s">
        <v>149</v>
      </c>
      <c r="D21" s="22">
        <v>2</v>
      </c>
      <c r="E21" s="21" t="s">
        <v>15</v>
      </c>
      <c r="F21" s="27"/>
      <c r="G21" s="27"/>
      <c r="H21" s="27">
        <f t="shared" si="0"/>
        <v>0</v>
      </c>
      <c r="I21" s="27">
        <f t="shared" si="1"/>
        <v>0</v>
      </c>
    </row>
    <row r="22" spans="1:9" ht="89.25" customHeight="1" x14ac:dyDescent="0.25">
      <c r="A22" s="20">
        <v>21</v>
      </c>
      <c r="B22" s="21" t="s">
        <v>150</v>
      </c>
      <c r="C22" s="31" t="s">
        <v>151</v>
      </c>
      <c r="D22" s="22">
        <v>2</v>
      </c>
      <c r="E22" s="21" t="s">
        <v>15</v>
      </c>
      <c r="F22" s="27"/>
      <c r="G22" s="27"/>
      <c r="H22" s="27">
        <f t="shared" si="0"/>
        <v>0</v>
      </c>
      <c r="I22" s="27">
        <f t="shared" si="1"/>
        <v>0</v>
      </c>
    </row>
    <row r="23" spans="1:9" ht="25.5" x14ac:dyDescent="0.25">
      <c r="A23" s="20">
        <v>22</v>
      </c>
      <c r="B23" s="21" t="s">
        <v>152</v>
      </c>
      <c r="C23" s="20" t="s">
        <v>153</v>
      </c>
      <c r="D23" s="22">
        <v>1</v>
      </c>
      <c r="E23" s="21" t="s">
        <v>15</v>
      </c>
      <c r="F23" s="27"/>
      <c r="G23" s="27"/>
      <c r="H23" s="27">
        <f t="shared" si="0"/>
        <v>0</v>
      </c>
      <c r="I23" s="27">
        <f t="shared" si="1"/>
        <v>0</v>
      </c>
    </row>
    <row r="24" spans="1:9" ht="38.25" x14ac:dyDescent="0.25">
      <c r="A24" s="20">
        <v>23</v>
      </c>
      <c r="B24" s="21" t="s">
        <v>154</v>
      </c>
      <c r="C24" s="20" t="s">
        <v>155</v>
      </c>
      <c r="D24" s="22">
        <v>1</v>
      </c>
      <c r="E24" s="21" t="s">
        <v>15</v>
      </c>
      <c r="F24" s="27"/>
      <c r="G24" s="27"/>
      <c r="H24" s="27">
        <f t="shared" si="0"/>
        <v>0</v>
      </c>
      <c r="I24" s="27">
        <f t="shared" si="1"/>
        <v>0</v>
      </c>
    </row>
    <row r="25" spans="1:9" ht="89.25" customHeight="1" x14ac:dyDescent="0.25">
      <c r="A25" s="20">
        <v>24</v>
      </c>
      <c r="B25" s="21" t="s">
        <v>156</v>
      </c>
      <c r="C25" s="31" t="s">
        <v>157</v>
      </c>
      <c r="D25" s="22">
        <v>1</v>
      </c>
      <c r="E25" s="21" t="s">
        <v>15</v>
      </c>
      <c r="F25" s="27"/>
      <c r="G25" s="27"/>
      <c r="H25" s="27">
        <f t="shared" si="0"/>
        <v>0</v>
      </c>
      <c r="I25" s="27">
        <f t="shared" si="1"/>
        <v>0</v>
      </c>
    </row>
    <row r="26" spans="1:9" ht="102" customHeight="1" x14ac:dyDescent="0.25">
      <c r="A26" s="20">
        <v>25</v>
      </c>
      <c r="B26" s="21" t="s">
        <v>158</v>
      </c>
      <c r="C26" s="31" t="s">
        <v>159</v>
      </c>
      <c r="D26" s="22">
        <v>1</v>
      </c>
      <c r="E26" s="21" t="s">
        <v>15</v>
      </c>
      <c r="F26" s="27"/>
      <c r="G26" s="27"/>
      <c r="H26" s="27">
        <f t="shared" si="0"/>
        <v>0</v>
      </c>
      <c r="I26" s="27">
        <f t="shared" si="1"/>
        <v>0</v>
      </c>
    </row>
    <row r="27" spans="1:9" ht="89.25" x14ac:dyDescent="0.25">
      <c r="A27" s="20">
        <v>26</v>
      </c>
      <c r="B27" s="21" t="s">
        <v>160</v>
      </c>
      <c r="C27" s="20" t="s">
        <v>161</v>
      </c>
      <c r="D27" s="22">
        <v>2</v>
      </c>
      <c r="E27" s="21" t="s">
        <v>15</v>
      </c>
      <c r="F27" s="27"/>
      <c r="G27" s="27"/>
      <c r="H27" s="27">
        <f t="shared" si="0"/>
        <v>0</v>
      </c>
      <c r="I27" s="27">
        <f t="shared" si="1"/>
        <v>0</v>
      </c>
    </row>
    <row r="28" spans="1:9" ht="89.25" x14ac:dyDescent="0.25">
      <c r="A28" s="20">
        <v>27</v>
      </c>
      <c r="B28" s="21" t="s">
        <v>162</v>
      </c>
      <c r="C28" s="20" t="s">
        <v>163</v>
      </c>
      <c r="D28" s="22">
        <v>2</v>
      </c>
      <c r="E28" s="21" t="s">
        <v>15</v>
      </c>
      <c r="F28" s="27"/>
      <c r="G28" s="27"/>
      <c r="H28" s="27">
        <f t="shared" si="0"/>
        <v>0</v>
      </c>
      <c r="I28" s="27">
        <f t="shared" si="1"/>
        <v>0</v>
      </c>
    </row>
    <row r="29" spans="1:9" ht="89.25" x14ac:dyDescent="0.25">
      <c r="A29" s="20">
        <v>28</v>
      </c>
      <c r="B29" s="21" t="s">
        <v>164</v>
      </c>
      <c r="C29" s="20" t="s">
        <v>165</v>
      </c>
      <c r="D29" s="22">
        <v>1</v>
      </c>
      <c r="E29" s="21" t="s">
        <v>15</v>
      </c>
      <c r="F29" s="27"/>
      <c r="G29" s="27"/>
      <c r="H29" s="27">
        <f t="shared" si="0"/>
        <v>0</v>
      </c>
      <c r="I29" s="27">
        <f t="shared" si="1"/>
        <v>0</v>
      </c>
    </row>
    <row r="30" spans="1:9" ht="89.25" x14ac:dyDescent="0.25">
      <c r="A30" s="20">
        <v>29</v>
      </c>
      <c r="B30" s="21" t="s">
        <v>166</v>
      </c>
      <c r="C30" s="20" t="s">
        <v>167</v>
      </c>
      <c r="D30" s="22">
        <v>1</v>
      </c>
      <c r="E30" s="21" t="s">
        <v>15</v>
      </c>
      <c r="F30" s="27"/>
      <c r="G30" s="27"/>
      <c r="H30" s="27">
        <f t="shared" si="0"/>
        <v>0</v>
      </c>
      <c r="I30" s="27">
        <f t="shared" si="1"/>
        <v>0</v>
      </c>
    </row>
    <row r="31" spans="1:9" ht="89.25" x14ac:dyDescent="0.25">
      <c r="A31" s="20">
        <v>30</v>
      </c>
      <c r="B31" s="21" t="s">
        <v>168</v>
      </c>
      <c r="C31" s="20" t="s">
        <v>169</v>
      </c>
      <c r="D31" s="22">
        <v>7</v>
      </c>
      <c r="E31" s="21" t="s">
        <v>15</v>
      </c>
      <c r="F31" s="27"/>
      <c r="G31" s="27"/>
      <c r="H31" s="27">
        <f t="shared" si="0"/>
        <v>0</v>
      </c>
      <c r="I31" s="27">
        <f t="shared" si="1"/>
        <v>0</v>
      </c>
    </row>
    <row r="32" spans="1:9" ht="89.25" x14ac:dyDescent="0.25">
      <c r="A32" s="20">
        <v>31</v>
      </c>
      <c r="B32" s="21" t="s">
        <v>170</v>
      </c>
      <c r="C32" s="20" t="s">
        <v>171</v>
      </c>
      <c r="D32" s="22">
        <v>1</v>
      </c>
      <c r="E32" s="21" t="s">
        <v>15</v>
      </c>
      <c r="F32" s="27"/>
      <c r="G32" s="27"/>
      <c r="H32" s="27">
        <f t="shared" si="0"/>
        <v>0</v>
      </c>
      <c r="I32" s="27">
        <f t="shared" si="1"/>
        <v>0</v>
      </c>
    </row>
    <row r="33" spans="1:9" ht="89.25" customHeight="1" x14ac:dyDescent="0.25">
      <c r="A33" s="20">
        <v>32</v>
      </c>
      <c r="B33" s="21" t="s">
        <v>172</v>
      </c>
      <c r="C33" s="31" t="s">
        <v>173</v>
      </c>
      <c r="D33" s="22">
        <v>24</v>
      </c>
      <c r="E33" s="21" t="s">
        <v>15</v>
      </c>
      <c r="F33" s="27"/>
      <c r="G33" s="27"/>
      <c r="H33" s="27">
        <f t="shared" si="0"/>
        <v>0</v>
      </c>
      <c r="I33" s="27">
        <f t="shared" si="1"/>
        <v>0</v>
      </c>
    </row>
    <row r="34" spans="1:9" ht="89.25" x14ac:dyDescent="0.25">
      <c r="A34" s="20">
        <v>33</v>
      </c>
      <c r="B34" s="21" t="s">
        <v>174</v>
      </c>
      <c r="C34" s="20" t="s">
        <v>175</v>
      </c>
      <c r="D34" s="22">
        <v>24</v>
      </c>
      <c r="E34" s="21" t="s">
        <v>15</v>
      </c>
      <c r="F34" s="27"/>
      <c r="G34" s="27"/>
      <c r="H34" s="27">
        <f t="shared" si="0"/>
        <v>0</v>
      </c>
      <c r="I34" s="27">
        <f t="shared" si="1"/>
        <v>0</v>
      </c>
    </row>
    <row r="35" spans="1:9" ht="63.75" x14ac:dyDescent="0.25">
      <c r="A35" s="20">
        <v>34</v>
      </c>
      <c r="B35" s="21" t="s">
        <v>176</v>
      </c>
      <c r="C35" s="20" t="s">
        <v>177</v>
      </c>
      <c r="D35" s="22">
        <v>24</v>
      </c>
      <c r="E35" s="21" t="s">
        <v>15</v>
      </c>
      <c r="F35" s="27"/>
      <c r="G35" s="27"/>
      <c r="H35" s="27">
        <f t="shared" si="0"/>
        <v>0</v>
      </c>
      <c r="I35" s="27">
        <f t="shared" si="1"/>
        <v>0</v>
      </c>
    </row>
    <row r="36" spans="1:9" x14ac:dyDescent="0.25">
      <c r="C36" s="20"/>
    </row>
    <row r="37" spans="1:9" s="19" customFormat="1" x14ac:dyDescent="0.25">
      <c r="A37" s="16"/>
      <c r="B37" s="17"/>
      <c r="C37" s="17" t="s">
        <v>57</v>
      </c>
      <c r="D37" s="18"/>
      <c r="E37" s="17"/>
      <c r="F37" s="18"/>
      <c r="G37" s="18"/>
      <c r="H37" s="18">
        <f>ROUND(SUM(H2:H36),0)</f>
        <v>0</v>
      </c>
      <c r="I37" s="18">
        <f>ROUND(SUM(I2:I36),0)</f>
        <v>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G2" sqref="F2:G2"/>
    </sheetView>
  </sheetViews>
  <sheetFormatPr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89.25" x14ac:dyDescent="0.25">
      <c r="A2" s="20">
        <v>1</v>
      </c>
      <c r="B2" s="21" t="s">
        <v>184</v>
      </c>
      <c r="C2" s="30" t="s">
        <v>185</v>
      </c>
      <c r="D2" s="22">
        <v>10</v>
      </c>
      <c r="E2" s="21" t="s">
        <v>15</v>
      </c>
      <c r="F2" s="27"/>
      <c r="G2" s="27"/>
      <c r="H2" s="27">
        <f>D2*F2</f>
        <v>0</v>
      </c>
      <c r="I2" s="27">
        <f>D2*G2</f>
        <v>0</v>
      </c>
    </row>
    <row r="4" spans="1:9" s="19" customFormat="1" x14ac:dyDescent="0.25">
      <c r="A4" s="16"/>
      <c r="B4" s="17"/>
      <c r="C4" s="17" t="s">
        <v>57</v>
      </c>
      <c r="D4" s="18"/>
      <c r="E4" s="17"/>
      <c r="F4" s="18"/>
      <c r="G4" s="18"/>
      <c r="H4" s="18">
        <f>ROUND(SUM(H2:H3),0)</f>
        <v>0</v>
      </c>
      <c r="I4" s="18">
        <f>ROUND(SUM(I2:I3),0)</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G2" sqref="F2:G2"/>
    </sheetView>
  </sheetViews>
  <sheetFormatPr defaultColWidth="9.140625"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89.25" x14ac:dyDescent="0.25">
      <c r="A2" s="20">
        <v>1</v>
      </c>
      <c r="B2" s="21" t="s">
        <v>186</v>
      </c>
      <c r="C2" s="30" t="s">
        <v>187</v>
      </c>
      <c r="D2" s="22">
        <v>3</v>
      </c>
      <c r="E2" s="21" t="s">
        <v>15</v>
      </c>
      <c r="H2" s="22">
        <f>ROUND(D2*F2, 0)</f>
        <v>0</v>
      </c>
      <c r="I2" s="22">
        <f>ROUND(D2*G2, 0)</f>
        <v>0</v>
      </c>
    </row>
    <row r="4" spans="1:9" s="19" customFormat="1" x14ac:dyDescent="0.25">
      <c r="A4" s="16"/>
      <c r="B4" s="17"/>
      <c r="C4" s="17" t="s">
        <v>57</v>
      </c>
      <c r="D4" s="18"/>
      <c r="E4" s="17"/>
      <c r="F4" s="18"/>
      <c r="G4" s="18"/>
      <c r="H4" s="18">
        <f>ROUND(SUM(H2:H3),0)</f>
        <v>0</v>
      </c>
      <c r="I4" s="18">
        <f>ROUND(SUM(I2:I3),0)</f>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workbookViewId="0">
      <selection activeCell="G2" sqref="F2:G2"/>
    </sheetView>
  </sheetViews>
  <sheetFormatPr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38.25" x14ac:dyDescent="0.25">
      <c r="A2" s="20">
        <v>1</v>
      </c>
      <c r="B2" s="21" t="s">
        <v>196</v>
      </c>
      <c r="C2" s="21" t="s">
        <v>197</v>
      </c>
      <c r="D2" s="22">
        <v>1</v>
      </c>
      <c r="E2" s="21" t="s">
        <v>15</v>
      </c>
      <c r="H2" s="22">
        <f>ROUND(D2*F2, 0)</f>
        <v>0</v>
      </c>
      <c r="I2" s="22">
        <f>ROUND(D2*G2, 0)</f>
        <v>0</v>
      </c>
    </row>
    <row r="4" spans="1:9" s="19" customFormat="1" x14ac:dyDescent="0.25">
      <c r="A4" s="16"/>
      <c r="B4" s="17"/>
      <c r="C4" s="17" t="s">
        <v>57</v>
      </c>
      <c r="D4" s="18"/>
      <c r="E4" s="17"/>
      <c r="F4" s="18"/>
      <c r="G4" s="18"/>
      <c r="H4" s="18">
        <f>ROUND(SUM(H2:H3),0)</f>
        <v>0</v>
      </c>
      <c r="I4" s="18">
        <f>ROUND(SUM(I2:I3),0)</f>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workbookViewId="0">
      <selection activeCell="F2" sqref="F2:G10"/>
    </sheetView>
  </sheetViews>
  <sheetFormatPr defaultRowHeight="12.75" x14ac:dyDescent="0.25"/>
  <cols>
    <col min="1" max="1" width="4.28515625" style="20" customWidth="1"/>
    <col min="2" max="2" width="9.28515625" style="21" customWidth="1"/>
    <col min="3" max="3" width="32.7109375" style="21" customWidth="1"/>
    <col min="4" max="4" width="6.7109375" style="22" customWidth="1"/>
    <col min="5" max="5" width="6.7109375" style="21" customWidth="1"/>
    <col min="6" max="6" width="9" style="22" bestFit="1" customWidth="1"/>
    <col min="7" max="7" width="8.28515625" style="22" customWidth="1"/>
    <col min="8" max="9" width="9.7109375" style="22" customWidth="1"/>
    <col min="10" max="10" width="15.7109375" style="21" customWidth="1"/>
    <col min="11" max="256" width="9.140625" style="21"/>
    <col min="257" max="257" width="4.28515625" style="21" customWidth="1"/>
    <col min="258" max="258" width="9.28515625" style="21" customWidth="1"/>
    <col min="259" max="259" width="32.7109375" style="21" customWidth="1"/>
    <col min="260" max="261" width="6.7109375" style="21" customWidth="1"/>
    <col min="262" max="263" width="8.28515625" style="21" customWidth="1"/>
    <col min="264" max="265" width="9.7109375" style="21" customWidth="1"/>
    <col min="266" max="266" width="15.7109375" style="21" customWidth="1"/>
    <col min="267" max="512" width="9.140625" style="21"/>
    <col min="513" max="513" width="4.28515625" style="21" customWidth="1"/>
    <col min="514" max="514" width="9.28515625" style="21" customWidth="1"/>
    <col min="515" max="515" width="32.7109375" style="21" customWidth="1"/>
    <col min="516" max="517" width="6.7109375" style="21" customWidth="1"/>
    <col min="518" max="519" width="8.28515625" style="21" customWidth="1"/>
    <col min="520" max="521" width="9.7109375" style="21" customWidth="1"/>
    <col min="522" max="522" width="15.7109375" style="21" customWidth="1"/>
    <col min="523" max="768" width="9.140625" style="21"/>
    <col min="769" max="769" width="4.28515625" style="21" customWidth="1"/>
    <col min="770" max="770" width="9.28515625" style="21" customWidth="1"/>
    <col min="771" max="771" width="32.7109375" style="21" customWidth="1"/>
    <col min="772" max="773" width="6.7109375" style="21" customWidth="1"/>
    <col min="774" max="775" width="8.28515625" style="21" customWidth="1"/>
    <col min="776" max="777" width="9.7109375" style="21" customWidth="1"/>
    <col min="778" max="778" width="15.7109375" style="21" customWidth="1"/>
    <col min="779" max="1024" width="9.140625" style="21"/>
    <col min="1025" max="1025" width="4.28515625" style="21" customWidth="1"/>
    <col min="1026" max="1026" width="9.28515625" style="21" customWidth="1"/>
    <col min="1027" max="1027" width="32.7109375" style="21" customWidth="1"/>
    <col min="1028" max="1029" width="6.7109375" style="21" customWidth="1"/>
    <col min="1030" max="1031" width="8.28515625" style="21" customWidth="1"/>
    <col min="1032" max="1033" width="9.7109375" style="21" customWidth="1"/>
    <col min="1034" max="1034" width="15.7109375" style="21" customWidth="1"/>
    <col min="1035" max="1280" width="9.140625" style="21"/>
    <col min="1281" max="1281" width="4.28515625" style="21" customWidth="1"/>
    <col min="1282" max="1282" width="9.28515625" style="21" customWidth="1"/>
    <col min="1283" max="1283" width="32.7109375" style="21" customWidth="1"/>
    <col min="1284" max="1285" width="6.7109375" style="21" customWidth="1"/>
    <col min="1286" max="1287" width="8.28515625" style="21" customWidth="1"/>
    <col min="1288" max="1289" width="9.7109375" style="21" customWidth="1"/>
    <col min="1290" max="1290" width="15.7109375" style="21" customWidth="1"/>
    <col min="1291" max="1536" width="9.140625" style="21"/>
    <col min="1537" max="1537" width="4.28515625" style="21" customWidth="1"/>
    <col min="1538" max="1538" width="9.28515625" style="21" customWidth="1"/>
    <col min="1539" max="1539" width="32.7109375" style="21" customWidth="1"/>
    <col min="1540" max="1541" width="6.7109375" style="21" customWidth="1"/>
    <col min="1542" max="1543" width="8.28515625" style="21" customWidth="1"/>
    <col min="1544" max="1545" width="9.7109375" style="21" customWidth="1"/>
    <col min="1546" max="1546" width="15.7109375" style="21" customWidth="1"/>
    <col min="1547" max="1792" width="9.140625" style="21"/>
    <col min="1793" max="1793" width="4.28515625" style="21" customWidth="1"/>
    <col min="1794" max="1794" width="9.28515625" style="21" customWidth="1"/>
    <col min="1795" max="1795" width="32.7109375" style="21" customWidth="1"/>
    <col min="1796" max="1797" width="6.7109375" style="21" customWidth="1"/>
    <col min="1798" max="1799" width="8.28515625" style="21" customWidth="1"/>
    <col min="1800" max="1801" width="9.7109375" style="21" customWidth="1"/>
    <col min="1802" max="1802" width="15.7109375" style="21" customWidth="1"/>
    <col min="1803" max="2048" width="9.140625" style="21"/>
    <col min="2049" max="2049" width="4.28515625" style="21" customWidth="1"/>
    <col min="2050" max="2050" width="9.28515625" style="21" customWidth="1"/>
    <col min="2051" max="2051" width="32.7109375" style="21" customWidth="1"/>
    <col min="2052" max="2053" width="6.7109375" style="21" customWidth="1"/>
    <col min="2054" max="2055" width="8.28515625" style="21" customWidth="1"/>
    <col min="2056" max="2057" width="9.7109375" style="21" customWidth="1"/>
    <col min="2058" max="2058" width="15.7109375" style="21" customWidth="1"/>
    <col min="2059" max="2304" width="9.140625" style="21"/>
    <col min="2305" max="2305" width="4.28515625" style="21" customWidth="1"/>
    <col min="2306" max="2306" width="9.28515625" style="21" customWidth="1"/>
    <col min="2307" max="2307" width="32.7109375" style="21" customWidth="1"/>
    <col min="2308" max="2309" width="6.7109375" style="21" customWidth="1"/>
    <col min="2310" max="2311" width="8.28515625" style="21" customWidth="1"/>
    <col min="2312" max="2313" width="9.7109375" style="21" customWidth="1"/>
    <col min="2314" max="2314" width="15.7109375" style="21" customWidth="1"/>
    <col min="2315" max="2560" width="9.140625" style="21"/>
    <col min="2561" max="2561" width="4.28515625" style="21" customWidth="1"/>
    <col min="2562" max="2562" width="9.28515625" style="21" customWidth="1"/>
    <col min="2563" max="2563" width="32.7109375" style="21" customWidth="1"/>
    <col min="2564" max="2565" width="6.7109375" style="21" customWidth="1"/>
    <col min="2566" max="2567" width="8.28515625" style="21" customWidth="1"/>
    <col min="2568" max="2569" width="9.7109375" style="21" customWidth="1"/>
    <col min="2570" max="2570" width="15.7109375" style="21" customWidth="1"/>
    <col min="2571" max="2816" width="9.140625" style="21"/>
    <col min="2817" max="2817" width="4.28515625" style="21" customWidth="1"/>
    <col min="2818" max="2818" width="9.28515625" style="21" customWidth="1"/>
    <col min="2819" max="2819" width="32.7109375" style="21" customWidth="1"/>
    <col min="2820" max="2821" width="6.7109375" style="21" customWidth="1"/>
    <col min="2822" max="2823" width="8.28515625" style="21" customWidth="1"/>
    <col min="2824" max="2825" width="9.7109375" style="21" customWidth="1"/>
    <col min="2826" max="2826" width="15.7109375" style="21" customWidth="1"/>
    <col min="2827" max="3072" width="9.140625" style="21"/>
    <col min="3073" max="3073" width="4.28515625" style="21" customWidth="1"/>
    <col min="3074" max="3074" width="9.28515625" style="21" customWidth="1"/>
    <col min="3075" max="3075" width="32.7109375" style="21" customWidth="1"/>
    <col min="3076" max="3077" width="6.7109375" style="21" customWidth="1"/>
    <col min="3078" max="3079" width="8.28515625" style="21" customWidth="1"/>
    <col min="3080" max="3081" width="9.7109375" style="21" customWidth="1"/>
    <col min="3082" max="3082" width="15.7109375" style="21" customWidth="1"/>
    <col min="3083" max="3328" width="9.140625" style="21"/>
    <col min="3329" max="3329" width="4.28515625" style="21" customWidth="1"/>
    <col min="3330" max="3330" width="9.28515625" style="21" customWidth="1"/>
    <col min="3331" max="3331" width="32.7109375" style="21" customWidth="1"/>
    <col min="3332" max="3333" width="6.7109375" style="21" customWidth="1"/>
    <col min="3334" max="3335" width="8.28515625" style="21" customWidth="1"/>
    <col min="3336" max="3337" width="9.7109375" style="21" customWidth="1"/>
    <col min="3338" max="3338" width="15.7109375" style="21" customWidth="1"/>
    <col min="3339" max="3584" width="9.140625" style="21"/>
    <col min="3585" max="3585" width="4.28515625" style="21" customWidth="1"/>
    <col min="3586" max="3586" width="9.28515625" style="21" customWidth="1"/>
    <col min="3587" max="3587" width="32.7109375" style="21" customWidth="1"/>
    <col min="3588" max="3589" width="6.7109375" style="21" customWidth="1"/>
    <col min="3590" max="3591" width="8.28515625" style="21" customWidth="1"/>
    <col min="3592" max="3593" width="9.7109375" style="21" customWidth="1"/>
    <col min="3594" max="3594" width="15.7109375" style="21" customWidth="1"/>
    <col min="3595" max="3840" width="9.140625" style="21"/>
    <col min="3841" max="3841" width="4.28515625" style="21" customWidth="1"/>
    <col min="3842" max="3842" width="9.28515625" style="21" customWidth="1"/>
    <col min="3843" max="3843" width="32.7109375" style="21" customWidth="1"/>
    <col min="3844" max="3845" width="6.7109375" style="21" customWidth="1"/>
    <col min="3846" max="3847" width="8.28515625" style="21" customWidth="1"/>
    <col min="3848" max="3849" width="9.7109375" style="21" customWidth="1"/>
    <col min="3850" max="3850" width="15.7109375" style="21" customWidth="1"/>
    <col min="3851" max="4096" width="9.140625" style="21"/>
    <col min="4097" max="4097" width="4.28515625" style="21" customWidth="1"/>
    <col min="4098" max="4098" width="9.28515625" style="21" customWidth="1"/>
    <col min="4099" max="4099" width="32.7109375" style="21" customWidth="1"/>
    <col min="4100" max="4101" width="6.7109375" style="21" customWidth="1"/>
    <col min="4102" max="4103" width="8.28515625" style="21" customWidth="1"/>
    <col min="4104" max="4105" width="9.7109375" style="21" customWidth="1"/>
    <col min="4106" max="4106" width="15.7109375" style="21" customWidth="1"/>
    <col min="4107" max="4352" width="9.140625" style="21"/>
    <col min="4353" max="4353" width="4.28515625" style="21" customWidth="1"/>
    <col min="4354" max="4354" width="9.28515625" style="21" customWidth="1"/>
    <col min="4355" max="4355" width="32.7109375" style="21" customWidth="1"/>
    <col min="4356" max="4357" width="6.7109375" style="21" customWidth="1"/>
    <col min="4358" max="4359" width="8.28515625" style="21" customWidth="1"/>
    <col min="4360" max="4361" width="9.7109375" style="21" customWidth="1"/>
    <col min="4362" max="4362" width="15.7109375" style="21" customWidth="1"/>
    <col min="4363" max="4608" width="9.140625" style="21"/>
    <col min="4609" max="4609" width="4.28515625" style="21" customWidth="1"/>
    <col min="4610" max="4610" width="9.28515625" style="21" customWidth="1"/>
    <col min="4611" max="4611" width="32.7109375" style="21" customWidth="1"/>
    <col min="4612" max="4613" width="6.7109375" style="21" customWidth="1"/>
    <col min="4614" max="4615" width="8.28515625" style="21" customWidth="1"/>
    <col min="4616" max="4617" width="9.7109375" style="21" customWidth="1"/>
    <col min="4618" max="4618" width="15.7109375" style="21" customWidth="1"/>
    <col min="4619" max="4864" width="9.140625" style="21"/>
    <col min="4865" max="4865" width="4.28515625" style="21" customWidth="1"/>
    <col min="4866" max="4866" width="9.28515625" style="21" customWidth="1"/>
    <col min="4867" max="4867" width="32.7109375" style="21" customWidth="1"/>
    <col min="4868" max="4869" width="6.7109375" style="21" customWidth="1"/>
    <col min="4870" max="4871" width="8.28515625" style="21" customWidth="1"/>
    <col min="4872" max="4873" width="9.7109375" style="21" customWidth="1"/>
    <col min="4874" max="4874" width="15.7109375" style="21" customWidth="1"/>
    <col min="4875" max="5120" width="9.140625" style="21"/>
    <col min="5121" max="5121" width="4.28515625" style="21" customWidth="1"/>
    <col min="5122" max="5122" width="9.28515625" style="21" customWidth="1"/>
    <col min="5123" max="5123" width="32.7109375" style="21" customWidth="1"/>
    <col min="5124" max="5125" width="6.7109375" style="21" customWidth="1"/>
    <col min="5126" max="5127" width="8.28515625" style="21" customWidth="1"/>
    <col min="5128" max="5129" width="9.7109375" style="21" customWidth="1"/>
    <col min="5130" max="5130" width="15.7109375" style="21" customWidth="1"/>
    <col min="5131" max="5376" width="9.140625" style="21"/>
    <col min="5377" max="5377" width="4.28515625" style="21" customWidth="1"/>
    <col min="5378" max="5378" width="9.28515625" style="21" customWidth="1"/>
    <col min="5379" max="5379" width="32.7109375" style="21" customWidth="1"/>
    <col min="5380" max="5381" width="6.7109375" style="21" customWidth="1"/>
    <col min="5382" max="5383" width="8.28515625" style="21" customWidth="1"/>
    <col min="5384" max="5385" width="9.7109375" style="21" customWidth="1"/>
    <col min="5386" max="5386" width="15.7109375" style="21" customWidth="1"/>
    <col min="5387" max="5632" width="9.140625" style="21"/>
    <col min="5633" max="5633" width="4.28515625" style="21" customWidth="1"/>
    <col min="5634" max="5634" width="9.28515625" style="21" customWidth="1"/>
    <col min="5635" max="5635" width="32.7109375" style="21" customWidth="1"/>
    <col min="5636" max="5637" width="6.7109375" style="21" customWidth="1"/>
    <col min="5638" max="5639" width="8.28515625" style="21" customWidth="1"/>
    <col min="5640" max="5641" width="9.7109375" style="21" customWidth="1"/>
    <col min="5642" max="5642" width="15.7109375" style="21" customWidth="1"/>
    <col min="5643" max="5888" width="9.140625" style="21"/>
    <col min="5889" max="5889" width="4.28515625" style="21" customWidth="1"/>
    <col min="5890" max="5890" width="9.28515625" style="21" customWidth="1"/>
    <col min="5891" max="5891" width="32.7109375" style="21" customWidth="1"/>
    <col min="5892" max="5893" width="6.7109375" style="21" customWidth="1"/>
    <col min="5894" max="5895" width="8.28515625" style="21" customWidth="1"/>
    <col min="5896" max="5897" width="9.7109375" style="21" customWidth="1"/>
    <col min="5898" max="5898" width="15.7109375" style="21" customWidth="1"/>
    <col min="5899" max="6144" width="9.140625" style="21"/>
    <col min="6145" max="6145" width="4.28515625" style="21" customWidth="1"/>
    <col min="6146" max="6146" width="9.28515625" style="21" customWidth="1"/>
    <col min="6147" max="6147" width="32.7109375" style="21" customWidth="1"/>
    <col min="6148" max="6149" width="6.7109375" style="21" customWidth="1"/>
    <col min="6150" max="6151" width="8.28515625" style="21" customWidth="1"/>
    <col min="6152" max="6153" width="9.7109375" style="21" customWidth="1"/>
    <col min="6154" max="6154" width="15.7109375" style="21" customWidth="1"/>
    <col min="6155" max="6400" width="9.140625" style="21"/>
    <col min="6401" max="6401" width="4.28515625" style="21" customWidth="1"/>
    <col min="6402" max="6402" width="9.28515625" style="21" customWidth="1"/>
    <col min="6403" max="6403" width="32.7109375" style="21" customWidth="1"/>
    <col min="6404" max="6405" width="6.7109375" style="21" customWidth="1"/>
    <col min="6406" max="6407" width="8.28515625" style="21" customWidth="1"/>
    <col min="6408" max="6409" width="9.7109375" style="21" customWidth="1"/>
    <col min="6410" max="6410" width="15.7109375" style="21" customWidth="1"/>
    <col min="6411" max="6656" width="9.140625" style="21"/>
    <col min="6657" max="6657" width="4.28515625" style="21" customWidth="1"/>
    <col min="6658" max="6658" width="9.28515625" style="21" customWidth="1"/>
    <col min="6659" max="6659" width="32.7109375" style="21" customWidth="1"/>
    <col min="6660" max="6661" width="6.7109375" style="21" customWidth="1"/>
    <col min="6662" max="6663" width="8.28515625" style="21" customWidth="1"/>
    <col min="6664" max="6665" width="9.7109375" style="21" customWidth="1"/>
    <col min="6666" max="6666" width="15.7109375" style="21" customWidth="1"/>
    <col min="6667" max="6912" width="9.140625" style="21"/>
    <col min="6913" max="6913" width="4.28515625" style="21" customWidth="1"/>
    <col min="6914" max="6914" width="9.28515625" style="21" customWidth="1"/>
    <col min="6915" max="6915" width="32.7109375" style="21" customWidth="1"/>
    <col min="6916" max="6917" width="6.7109375" style="21" customWidth="1"/>
    <col min="6918" max="6919" width="8.28515625" style="21" customWidth="1"/>
    <col min="6920" max="6921" width="9.7109375" style="21" customWidth="1"/>
    <col min="6922" max="6922" width="15.7109375" style="21" customWidth="1"/>
    <col min="6923" max="7168" width="9.140625" style="21"/>
    <col min="7169" max="7169" width="4.28515625" style="21" customWidth="1"/>
    <col min="7170" max="7170" width="9.28515625" style="21" customWidth="1"/>
    <col min="7171" max="7171" width="32.7109375" style="21" customWidth="1"/>
    <col min="7172" max="7173" width="6.7109375" style="21" customWidth="1"/>
    <col min="7174" max="7175" width="8.28515625" style="21" customWidth="1"/>
    <col min="7176" max="7177" width="9.7109375" style="21" customWidth="1"/>
    <col min="7178" max="7178" width="15.7109375" style="21" customWidth="1"/>
    <col min="7179" max="7424" width="9.140625" style="21"/>
    <col min="7425" max="7425" width="4.28515625" style="21" customWidth="1"/>
    <col min="7426" max="7426" width="9.28515625" style="21" customWidth="1"/>
    <col min="7427" max="7427" width="32.7109375" style="21" customWidth="1"/>
    <col min="7428" max="7429" width="6.7109375" style="21" customWidth="1"/>
    <col min="7430" max="7431" width="8.28515625" style="21" customWidth="1"/>
    <col min="7432" max="7433" width="9.7109375" style="21" customWidth="1"/>
    <col min="7434" max="7434" width="15.7109375" style="21" customWidth="1"/>
    <col min="7435" max="7680" width="9.140625" style="21"/>
    <col min="7681" max="7681" width="4.28515625" style="21" customWidth="1"/>
    <col min="7682" max="7682" width="9.28515625" style="21" customWidth="1"/>
    <col min="7683" max="7683" width="32.7109375" style="21" customWidth="1"/>
    <col min="7684" max="7685" width="6.7109375" style="21" customWidth="1"/>
    <col min="7686" max="7687" width="8.28515625" style="21" customWidth="1"/>
    <col min="7688" max="7689" width="9.7109375" style="21" customWidth="1"/>
    <col min="7690" max="7690" width="15.7109375" style="21" customWidth="1"/>
    <col min="7691" max="7936" width="9.140625" style="21"/>
    <col min="7937" max="7937" width="4.28515625" style="21" customWidth="1"/>
    <col min="7938" max="7938" width="9.28515625" style="21" customWidth="1"/>
    <col min="7939" max="7939" width="32.7109375" style="21" customWidth="1"/>
    <col min="7940" max="7941" width="6.7109375" style="21" customWidth="1"/>
    <col min="7942" max="7943" width="8.28515625" style="21" customWidth="1"/>
    <col min="7944" max="7945" width="9.7109375" style="21" customWidth="1"/>
    <col min="7946" max="7946" width="15.7109375" style="21" customWidth="1"/>
    <col min="7947" max="8192" width="9.140625" style="21"/>
    <col min="8193" max="8193" width="4.28515625" style="21" customWidth="1"/>
    <col min="8194" max="8194" width="9.28515625" style="21" customWidth="1"/>
    <col min="8195" max="8195" width="32.7109375" style="21" customWidth="1"/>
    <col min="8196" max="8197" width="6.7109375" style="21" customWidth="1"/>
    <col min="8198" max="8199" width="8.28515625" style="21" customWidth="1"/>
    <col min="8200" max="8201" width="9.7109375" style="21" customWidth="1"/>
    <col min="8202" max="8202" width="15.7109375" style="21" customWidth="1"/>
    <col min="8203" max="8448" width="9.140625" style="21"/>
    <col min="8449" max="8449" width="4.28515625" style="21" customWidth="1"/>
    <col min="8450" max="8450" width="9.28515625" style="21" customWidth="1"/>
    <col min="8451" max="8451" width="32.7109375" style="21" customWidth="1"/>
    <col min="8452" max="8453" width="6.7109375" style="21" customWidth="1"/>
    <col min="8454" max="8455" width="8.28515625" style="21" customWidth="1"/>
    <col min="8456" max="8457" width="9.7109375" style="21" customWidth="1"/>
    <col min="8458" max="8458" width="15.7109375" style="21" customWidth="1"/>
    <col min="8459" max="8704" width="9.140625" style="21"/>
    <col min="8705" max="8705" width="4.28515625" style="21" customWidth="1"/>
    <col min="8706" max="8706" width="9.28515625" style="21" customWidth="1"/>
    <col min="8707" max="8707" width="32.7109375" style="21" customWidth="1"/>
    <col min="8708" max="8709" width="6.7109375" style="21" customWidth="1"/>
    <col min="8710" max="8711" width="8.28515625" style="21" customWidth="1"/>
    <col min="8712" max="8713" width="9.7109375" style="21" customWidth="1"/>
    <col min="8714" max="8714" width="15.7109375" style="21" customWidth="1"/>
    <col min="8715" max="8960" width="9.140625" style="21"/>
    <col min="8961" max="8961" width="4.28515625" style="21" customWidth="1"/>
    <col min="8962" max="8962" width="9.28515625" style="21" customWidth="1"/>
    <col min="8963" max="8963" width="32.7109375" style="21" customWidth="1"/>
    <col min="8964" max="8965" width="6.7109375" style="21" customWidth="1"/>
    <col min="8966" max="8967" width="8.28515625" style="21" customWidth="1"/>
    <col min="8968" max="8969" width="9.7109375" style="21" customWidth="1"/>
    <col min="8970" max="8970" width="15.7109375" style="21" customWidth="1"/>
    <col min="8971" max="9216" width="9.140625" style="21"/>
    <col min="9217" max="9217" width="4.28515625" style="21" customWidth="1"/>
    <col min="9218" max="9218" width="9.28515625" style="21" customWidth="1"/>
    <col min="9219" max="9219" width="32.7109375" style="21" customWidth="1"/>
    <col min="9220" max="9221" width="6.7109375" style="21" customWidth="1"/>
    <col min="9222" max="9223" width="8.28515625" style="21" customWidth="1"/>
    <col min="9224" max="9225" width="9.7109375" style="21" customWidth="1"/>
    <col min="9226" max="9226" width="15.7109375" style="21" customWidth="1"/>
    <col min="9227" max="9472" width="9.140625" style="21"/>
    <col min="9473" max="9473" width="4.28515625" style="21" customWidth="1"/>
    <col min="9474" max="9474" width="9.28515625" style="21" customWidth="1"/>
    <col min="9475" max="9475" width="32.7109375" style="21" customWidth="1"/>
    <col min="9476" max="9477" width="6.7109375" style="21" customWidth="1"/>
    <col min="9478" max="9479" width="8.28515625" style="21" customWidth="1"/>
    <col min="9480" max="9481" width="9.7109375" style="21" customWidth="1"/>
    <col min="9482" max="9482" width="15.7109375" style="21" customWidth="1"/>
    <col min="9483" max="9728" width="9.140625" style="21"/>
    <col min="9729" max="9729" width="4.28515625" style="21" customWidth="1"/>
    <col min="9730" max="9730" width="9.28515625" style="21" customWidth="1"/>
    <col min="9731" max="9731" width="32.7109375" style="21" customWidth="1"/>
    <col min="9732" max="9733" width="6.7109375" style="21" customWidth="1"/>
    <col min="9734" max="9735" width="8.28515625" style="21" customWidth="1"/>
    <col min="9736" max="9737" width="9.7109375" style="21" customWidth="1"/>
    <col min="9738" max="9738" width="15.7109375" style="21" customWidth="1"/>
    <col min="9739" max="9984" width="9.140625" style="21"/>
    <col min="9985" max="9985" width="4.28515625" style="21" customWidth="1"/>
    <col min="9986" max="9986" width="9.28515625" style="21" customWidth="1"/>
    <col min="9987" max="9987" width="32.7109375" style="21" customWidth="1"/>
    <col min="9988" max="9989" width="6.7109375" style="21" customWidth="1"/>
    <col min="9990" max="9991" width="8.28515625" style="21" customWidth="1"/>
    <col min="9992" max="9993" width="9.7109375" style="21" customWidth="1"/>
    <col min="9994" max="9994" width="15.7109375" style="21" customWidth="1"/>
    <col min="9995" max="10240" width="9.140625" style="21"/>
    <col min="10241" max="10241" width="4.28515625" style="21" customWidth="1"/>
    <col min="10242" max="10242" width="9.28515625" style="21" customWidth="1"/>
    <col min="10243" max="10243" width="32.7109375" style="21" customWidth="1"/>
    <col min="10244" max="10245" width="6.7109375" style="21" customWidth="1"/>
    <col min="10246" max="10247" width="8.28515625" style="21" customWidth="1"/>
    <col min="10248" max="10249" width="9.7109375" style="21" customWidth="1"/>
    <col min="10250" max="10250" width="15.7109375" style="21" customWidth="1"/>
    <col min="10251" max="10496" width="9.140625" style="21"/>
    <col min="10497" max="10497" width="4.28515625" style="21" customWidth="1"/>
    <col min="10498" max="10498" width="9.28515625" style="21" customWidth="1"/>
    <col min="10499" max="10499" width="32.7109375" style="21" customWidth="1"/>
    <col min="10500" max="10501" width="6.7109375" style="21" customWidth="1"/>
    <col min="10502" max="10503" width="8.28515625" style="21" customWidth="1"/>
    <col min="10504" max="10505" width="9.7109375" style="21" customWidth="1"/>
    <col min="10506" max="10506" width="15.7109375" style="21" customWidth="1"/>
    <col min="10507" max="10752" width="9.140625" style="21"/>
    <col min="10753" max="10753" width="4.28515625" style="21" customWidth="1"/>
    <col min="10754" max="10754" width="9.28515625" style="21" customWidth="1"/>
    <col min="10755" max="10755" width="32.7109375" style="21" customWidth="1"/>
    <col min="10756" max="10757" width="6.7109375" style="21" customWidth="1"/>
    <col min="10758" max="10759" width="8.28515625" style="21" customWidth="1"/>
    <col min="10760" max="10761" width="9.7109375" style="21" customWidth="1"/>
    <col min="10762" max="10762" width="15.7109375" style="21" customWidth="1"/>
    <col min="10763" max="11008" width="9.140625" style="21"/>
    <col min="11009" max="11009" width="4.28515625" style="21" customWidth="1"/>
    <col min="11010" max="11010" width="9.28515625" style="21" customWidth="1"/>
    <col min="11011" max="11011" width="32.7109375" style="21" customWidth="1"/>
    <col min="11012" max="11013" width="6.7109375" style="21" customWidth="1"/>
    <col min="11014" max="11015" width="8.28515625" style="21" customWidth="1"/>
    <col min="11016" max="11017" width="9.7109375" style="21" customWidth="1"/>
    <col min="11018" max="11018" width="15.7109375" style="21" customWidth="1"/>
    <col min="11019" max="11264" width="9.140625" style="21"/>
    <col min="11265" max="11265" width="4.28515625" style="21" customWidth="1"/>
    <col min="11266" max="11266" width="9.28515625" style="21" customWidth="1"/>
    <col min="11267" max="11267" width="32.7109375" style="21" customWidth="1"/>
    <col min="11268" max="11269" width="6.7109375" style="21" customWidth="1"/>
    <col min="11270" max="11271" width="8.28515625" style="21" customWidth="1"/>
    <col min="11272" max="11273" width="9.7109375" style="21" customWidth="1"/>
    <col min="11274" max="11274" width="15.7109375" style="21" customWidth="1"/>
    <col min="11275" max="11520" width="9.140625" style="21"/>
    <col min="11521" max="11521" width="4.28515625" style="21" customWidth="1"/>
    <col min="11522" max="11522" width="9.28515625" style="21" customWidth="1"/>
    <col min="11523" max="11523" width="32.7109375" style="21" customWidth="1"/>
    <col min="11524" max="11525" width="6.7109375" style="21" customWidth="1"/>
    <col min="11526" max="11527" width="8.28515625" style="21" customWidth="1"/>
    <col min="11528" max="11529" width="9.7109375" style="21" customWidth="1"/>
    <col min="11530" max="11530" width="15.7109375" style="21" customWidth="1"/>
    <col min="11531" max="11776" width="9.140625" style="21"/>
    <col min="11777" max="11777" width="4.28515625" style="21" customWidth="1"/>
    <col min="11778" max="11778" width="9.28515625" style="21" customWidth="1"/>
    <col min="11779" max="11779" width="32.7109375" style="21" customWidth="1"/>
    <col min="11780" max="11781" width="6.7109375" style="21" customWidth="1"/>
    <col min="11782" max="11783" width="8.28515625" style="21" customWidth="1"/>
    <col min="11784" max="11785" width="9.7109375" style="21" customWidth="1"/>
    <col min="11786" max="11786" width="15.7109375" style="21" customWidth="1"/>
    <col min="11787" max="12032" width="9.140625" style="21"/>
    <col min="12033" max="12033" width="4.28515625" style="21" customWidth="1"/>
    <col min="12034" max="12034" width="9.28515625" style="21" customWidth="1"/>
    <col min="12035" max="12035" width="32.7109375" style="21" customWidth="1"/>
    <col min="12036" max="12037" width="6.7109375" style="21" customWidth="1"/>
    <col min="12038" max="12039" width="8.28515625" style="21" customWidth="1"/>
    <col min="12040" max="12041" width="9.7109375" style="21" customWidth="1"/>
    <col min="12042" max="12042" width="15.7109375" style="21" customWidth="1"/>
    <col min="12043" max="12288" width="9.140625" style="21"/>
    <col min="12289" max="12289" width="4.28515625" style="21" customWidth="1"/>
    <col min="12290" max="12290" width="9.28515625" style="21" customWidth="1"/>
    <col min="12291" max="12291" width="32.7109375" style="21" customWidth="1"/>
    <col min="12292" max="12293" width="6.7109375" style="21" customWidth="1"/>
    <col min="12294" max="12295" width="8.28515625" style="21" customWidth="1"/>
    <col min="12296" max="12297" width="9.7109375" style="21" customWidth="1"/>
    <col min="12298" max="12298" width="15.7109375" style="21" customWidth="1"/>
    <col min="12299" max="12544" width="9.140625" style="21"/>
    <col min="12545" max="12545" width="4.28515625" style="21" customWidth="1"/>
    <col min="12546" max="12546" width="9.28515625" style="21" customWidth="1"/>
    <col min="12547" max="12547" width="32.7109375" style="21" customWidth="1"/>
    <col min="12548" max="12549" width="6.7109375" style="21" customWidth="1"/>
    <col min="12550" max="12551" width="8.28515625" style="21" customWidth="1"/>
    <col min="12552" max="12553" width="9.7109375" style="21" customWidth="1"/>
    <col min="12554" max="12554" width="15.7109375" style="21" customWidth="1"/>
    <col min="12555" max="12800" width="9.140625" style="21"/>
    <col min="12801" max="12801" width="4.28515625" style="21" customWidth="1"/>
    <col min="12802" max="12802" width="9.28515625" style="21" customWidth="1"/>
    <col min="12803" max="12803" width="32.7109375" style="21" customWidth="1"/>
    <col min="12804" max="12805" width="6.7109375" style="21" customWidth="1"/>
    <col min="12806" max="12807" width="8.28515625" style="21" customWidth="1"/>
    <col min="12808" max="12809" width="9.7109375" style="21" customWidth="1"/>
    <col min="12810" max="12810" width="15.7109375" style="21" customWidth="1"/>
    <col min="12811" max="13056" width="9.140625" style="21"/>
    <col min="13057" max="13057" width="4.28515625" style="21" customWidth="1"/>
    <col min="13058" max="13058" width="9.28515625" style="21" customWidth="1"/>
    <col min="13059" max="13059" width="32.7109375" style="21" customWidth="1"/>
    <col min="13060" max="13061" width="6.7109375" style="21" customWidth="1"/>
    <col min="13062" max="13063" width="8.28515625" style="21" customWidth="1"/>
    <col min="13064" max="13065" width="9.7109375" style="21" customWidth="1"/>
    <col min="13066" max="13066" width="15.7109375" style="21" customWidth="1"/>
    <col min="13067" max="13312" width="9.140625" style="21"/>
    <col min="13313" max="13313" width="4.28515625" style="21" customWidth="1"/>
    <col min="13314" max="13314" width="9.28515625" style="21" customWidth="1"/>
    <col min="13315" max="13315" width="32.7109375" style="21" customWidth="1"/>
    <col min="13316" max="13317" width="6.7109375" style="21" customWidth="1"/>
    <col min="13318" max="13319" width="8.28515625" style="21" customWidth="1"/>
    <col min="13320" max="13321" width="9.7109375" style="21" customWidth="1"/>
    <col min="13322" max="13322" width="15.7109375" style="21" customWidth="1"/>
    <col min="13323" max="13568" width="9.140625" style="21"/>
    <col min="13569" max="13569" width="4.28515625" style="21" customWidth="1"/>
    <col min="13570" max="13570" width="9.28515625" style="21" customWidth="1"/>
    <col min="13571" max="13571" width="32.7109375" style="21" customWidth="1"/>
    <col min="13572" max="13573" width="6.7109375" style="21" customWidth="1"/>
    <col min="13574" max="13575" width="8.28515625" style="21" customWidth="1"/>
    <col min="13576" max="13577" width="9.7109375" style="21" customWidth="1"/>
    <col min="13578" max="13578" width="15.7109375" style="21" customWidth="1"/>
    <col min="13579" max="13824" width="9.140625" style="21"/>
    <col min="13825" max="13825" width="4.28515625" style="21" customWidth="1"/>
    <col min="13826" max="13826" width="9.28515625" style="21" customWidth="1"/>
    <col min="13827" max="13827" width="32.7109375" style="21" customWidth="1"/>
    <col min="13828" max="13829" width="6.7109375" style="21" customWidth="1"/>
    <col min="13830" max="13831" width="8.28515625" style="21" customWidth="1"/>
    <col min="13832" max="13833" width="9.7109375" style="21" customWidth="1"/>
    <col min="13834" max="13834" width="15.7109375" style="21" customWidth="1"/>
    <col min="13835" max="14080" width="9.140625" style="21"/>
    <col min="14081" max="14081" width="4.28515625" style="21" customWidth="1"/>
    <col min="14082" max="14082" width="9.28515625" style="21" customWidth="1"/>
    <col min="14083" max="14083" width="32.7109375" style="21" customWidth="1"/>
    <col min="14084" max="14085" width="6.7109375" style="21" customWidth="1"/>
    <col min="14086" max="14087" width="8.28515625" style="21" customWidth="1"/>
    <col min="14088" max="14089" width="9.7109375" style="21" customWidth="1"/>
    <col min="14090" max="14090" width="15.7109375" style="21" customWidth="1"/>
    <col min="14091" max="14336" width="9.140625" style="21"/>
    <col min="14337" max="14337" width="4.28515625" style="21" customWidth="1"/>
    <col min="14338" max="14338" width="9.28515625" style="21" customWidth="1"/>
    <col min="14339" max="14339" width="32.7109375" style="21" customWidth="1"/>
    <col min="14340" max="14341" width="6.7109375" style="21" customWidth="1"/>
    <col min="14342" max="14343" width="8.28515625" style="21" customWidth="1"/>
    <col min="14344" max="14345" width="9.7109375" style="21" customWidth="1"/>
    <col min="14346" max="14346" width="15.7109375" style="21" customWidth="1"/>
    <col min="14347" max="14592" width="9.140625" style="21"/>
    <col min="14593" max="14593" width="4.28515625" style="21" customWidth="1"/>
    <col min="14594" max="14594" width="9.28515625" style="21" customWidth="1"/>
    <col min="14595" max="14595" width="32.7109375" style="21" customWidth="1"/>
    <col min="14596" max="14597" width="6.7109375" style="21" customWidth="1"/>
    <col min="14598" max="14599" width="8.28515625" style="21" customWidth="1"/>
    <col min="14600" max="14601" width="9.7109375" style="21" customWidth="1"/>
    <col min="14602" max="14602" width="15.7109375" style="21" customWidth="1"/>
    <col min="14603" max="14848" width="9.140625" style="21"/>
    <col min="14849" max="14849" width="4.28515625" style="21" customWidth="1"/>
    <col min="14850" max="14850" width="9.28515625" style="21" customWidth="1"/>
    <col min="14851" max="14851" width="32.7109375" style="21" customWidth="1"/>
    <col min="14852" max="14853" width="6.7109375" style="21" customWidth="1"/>
    <col min="14854" max="14855" width="8.28515625" style="21" customWidth="1"/>
    <col min="14856" max="14857" width="9.7109375" style="21" customWidth="1"/>
    <col min="14858" max="14858" width="15.7109375" style="21" customWidth="1"/>
    <col min="14859" max="15104" width="9.140625" style="21"/>
    <col min="15105" max="15105" width="4.28515625" style="21" customWidth="1"/>
    <col min="15106" max="15106" width="9.28515625" style="21" customWidth="1"/>
    <col min="15107" max="15107" width="32.7109375" style="21" customWidth="1"/>
    <col min="15108" max="15109" width="6.7109375" style="21" customWidth="1"/>
    <col min="15110" max="15111" width="8.28515625" style="21" customWidth="1"/>
    <col min="15112" max="15113" width="9.7109375" style="21" customWidth="1"/>
    <col min="15114" max="15114" width="15.7109375" style="21" customWidth="1"/>
    <col min="15115" max="15360" width="9.140625" style="21"/>
    <col min="15361" max="15361" width="4.28515625" style="21" customWidth="1"/>
    <col min="15362" max="15362" width="9.28515625" style="21" customWidth="1"/>
    <col min="15363" max="15363" width="32.7109375" style="21" customWidth="1"/>
    <col min="15364" max="15365" width="6.7109375" style="21" customWidth="1"/>
    <col min="15366" max="15367" width="8.28515625" style="21" customWidth="1"/>
    <col min="15368" max="15369" width="9.7109375" style="21" customWidth="1"/>
    <col min="15370" max="15370" width="15.7109375" style="21" customWidth="1"/>
    <col min="15371" max="15616" width="9.140625" style="21"/>
    <col min="15617" max="15617" width="4.28515625" style="21" customWidth="1"/>
    <col min="15618" max="15618" width="9.28515625" style="21" customWidth="1"/>
    <col min="15619" max="15619" width="32.7109375" style="21" customWidth="1"/>
    <col min="15620" max="15621" width="6.7109375" style="21" customWidth="1"/>
    <col min="15622" max="15623" width="8.28515625" style="21" customWidth="1"/>
    <col min="15624" max="15625" width="9.7109375" style="21" customWidth="1"/>
    <col min="15626" max="15626" width="15.7109375" style="21" customWidth="1"/>
    <col min="15627" max="15872" width="9.140625" style="21"/>
    <col min="15873" max="15873" width="4.28515625" style="21" customWidth="1"/>
    <col min="15874" max="15874" width="9.28515625" style="21" customWidth="1"/>
    <col min="15875" max="15875" width="32.7109375" style="21" customWidth="1"/>
    <col min="15876" max="15877" width="6.7109375" style="21" customWidth="1"/>
    <col min="15878" max="15879" width="8.28515625" style="21" customWidth="1"/>
    <col min="15880" max="15881" width="9.7109375" style="21" customWidth="1"/>
    <col min="15882" max="15882" width="15.7109375" style="21" customWidth="1"/>
    <col min="15883" max="16128" width="9.140625" style="21"/>
    <col min="16129" max="16129" width="4.28515625" style="21" customWidth="1"/>
    <col min="16130" max="16130" width="9.28515625" style="21" customWidth="1"/>
    <col min="16131" max="16131" width="32.7109375" style="21" customWidth="1"/>
    <col min="16132" max="16133" width="6.7109375" style="21" customWidth="1"/>
    <col min="16134" max="16135" width="8.28515625" style="21" customWidth="1"/>
    <col min="16136" max="16137" width="9.7109375" style="21" customWidth="1"/>
    <col min="16138" max="16138" width="15.7109375" style="21" customWidth="1"/>
    <col min="16139" max="16384" width="9.140625" style="21"/>
  </cols>
  <sheetData>
    <row r="1" spans="1:9" s="19" customFormat="1" ht="25.5" x14ac:dyDescent="0.25">
      <c r="A1" s="16" t="s">
        <v>0</v>
      </c>
      <c r="B1" s="17" t="s">
        <v>48</v>
      </c>
      <c r="C1" s="17" t="s">
        <v>49</v>
      </c>
      <c r="D1" s="18" t="s">
        <v>50</v>
      </c>
      <c r="E1" s="17" t="s">
        <v>51</v>
      </c>
      <c r="F1" s="18" t="s">
        <v>52</v>
      </c>
      <c r="G1" s="18" t="s">
        <v>53</v>
      </c>
      <c r="H1" s="18" t="s">
        <v>54</v>
      </c>
      <c r="I1" s="18" t="s">
        <v>55</v>
      </c>
    </row>
    <row r="2" spans="1:9" ht="76.5" x14ac:dyDescent="0.25">
      <c r="A2" s="20">
        <v>1</v>
      </c>
      <c r="B2" s="21" t="s">
        <v>198</v>
      </c>
      <c r="C2" s="21" t="s">
        <v>199</v>
      </c>
      <c r="D2" s="22">
        <v>1</v>
      </c>
      <c r="E2" s="21" t="s">
        <v>15</v>
      </c>
      <c r="H2" s="27">
        <f>D2*F2</f>
        <v>0</v>
      </c>
      <c r="I2" s="27">
        <f>D2*G2</f>
        <v>0</v>
      </c>
    </row>
    <row r="3" spans="1:9" ht="76.5" x14ac:dyDescent="0.25">
      <c r="A3" s="20">
        <v>2</v>
      </c>
      <c r="B3" s="21" t="s">
        <v>200</v>
      </c>
      <c r="C3" s="21" t="s">
        <v>201</v>
      </c>
      <c r="D3" s="22">
        <v>4</v>
      </c>
      <c r="E3" s="21" t="s">
        <v>15</v>
      </c>
      <c r="H3" s="27">
        <f t="shared" ref="H3:H10" si="0">D3*F3</f>
        <v>0</v>
      </c>
      <c r="I3" s="27">
        <f t="shared" ref="I3:I10" si="1">D3*G3</f>
        <v>0</v>
      </c>
    </row>
    <row r="4" spans="1:9" ht="89.25" x14ac:dyDescent="0.25">
      <c r="A4" s="20">
        <v>3</v>
      </c>
      <c r="B4" s="21" t="s">
        <v>69</v>
      </c>
      <c r="C4" s="20" t="s">
        <v>70</v>
      </c>
      <c r="D4" s="22">
        <v>40</v>
      </c>
      <c r="E4" s="21" t="s">
        <v>12</v>
      </c>
      <c r="F4" s="33"/>
      <c r="G4" s="33"/>
      <c r="H4" s="27">
        <f t="shared" si="0"/>
        <v>0</v>
      </c>
      <c r="I4" s="27">
        <f t="shared" si="1"/>
        <v>0</v>
      </c>
    </row>
    <row r="5" spans="1:9" ht="89.25" x14ac:dyDescent="0.25">
      <c r="A5" s="20">
        <v>4</v>
      </c>
      <c r="B5" s="21" t="s">
        <v>71</v>
      </c>
      <c r="C5" s="20" t="s">
        <v>72</v>
      </c>
      <c r="D5" s="22">
        <v>4</v>
      </c>
      <c r="E5" s="21" t="s">
        <v>15</v>
      </c>
      <c r="F5" s="33"/>
      <c r="G5" s="33"/>
      <c r="H5" s="27">
        <f t="shared" si="0"/>
        <v>0</v>
      </c>
      <c r="I5" s="27">
        <f t="shared" si="1"/>
        <v>0</v>
      </c>
    </row>
    <row r="6" spans="1:9" ht="89.25" x14ac:dyDescent="0.25">
      <c r="A6" s="20">
        <v>5</v>
      </c>
      <c r="B6" s="21" t="s">
        <v>73</v>
      </c>
      <c r="C6" s="20" t="s">
        <v>74</v>
      </c>
      <c r="D6" s="22">
        <v>15</v>
      </c>
      <c r="E6" s="21" t="s">
        <v>15</v>
      </c>
      <c r="F6" s="33"/>
      <c r="G6" s="33"/>
      <c r="H6" s="27">
        <f t="shared" si="0"/>
        <v>0</v>
      </c>
      <c r="I6" s="27">
        <f t="shared" si="1"/>
        <v>0</v>
      </c>
    </row>
    <row r="7" spans="1:9" ht="89.25" x14ac:dyDescent="0.25">
      <c r="A7" s="20">
        <v>6</v>
      </c>
      <c r="B7" s="21" t="s">
        <v>75</v>
      </c>
      <c r="C7" s="20" t="s">
        <v>76</v>
      </c>
      <c r="D7" s="22">
        <v>2</v>
      </c>
      <c r="E7" s="21" t="s">
        <v>15</v>
      </c>
      <c r="F7" s="33"/>
      <c r="G7" s="33"/>
      <c r="H7" s="27">
        <f t="shared" si="0"/>
        <v>0</v>
      </c>
      <c r="I7" s="27">
        <f t="shared" si="1"/>
        <v>0</v>
      </c>
    </row>
    <row r="8" spans="1:9" ht="89.25" x14ac:dyDescent="0.25">
      <c r="A8" s="20">
        <v>7</v>
      </c>
      <c r="B8" s="21" t="s">
        <v>77</v>
      </c>
      <c r="C8" s="20" t="s">
        <v>78</v>
      </c>
      <c r="D8" s="22">
        <v>2</v>
      </c>
      <c r="E8" s="21" t="s">
        <v>15</v>
      </c>
      <c r="F8" s="33"/>
      <c r="G8" s="33"/>
      <c r="H8" s="27">
        <f t="shared" si="0"/>
        <v>0</v>
      </c>
      <c r="I8" s="27">
        <f t="shared" si="1"/>
        <v>0</v>
      </c>
    </row>
    <row r="9" spans="1:9" ht="89.25" x14ac:dyDescent="0.25">
      <c r="A9" s="20">
        <v>8</v>
      </c>
      <c r="B9" s="21" t="s">
        <v>79</v>
      </c>
      <c r="C9" s="20" t="s">
        <v>80</v>
      </c>
      <c r="D9" s="22">
        <v>22</v>
      </c>
      <c r="E9" s="21" t="s">
        <v>15</v>
      </c>
      <c r="F9" s="33"/>
      <c r="G9" s="33"/>
      <c r="H9" s="27">
        <f t="shared" si="0"/>
        <v>0</v>
      </c>
      <c r="I9" s="27">
        <f t="shared" si="1"/>
        <v>0</v>
      </c>
    </row>
    <row r="10" spans="1:9" ht="89.25" x14ac:dyDescent="0.25">
      <c r="A10" s="20">
        <v>9</v>
      </c>
      <c r="B10" s="21" t="s">
        <v>75</v>
      </c>
      <c r="C10" s="20" t="s">
        <v>76</v>
      </c>
      <c r="D10" s="22">
        <v>6</v>
      </c>
      <c r="E10" s="21" t="s">
        <v>15</v>
      </c>
      <c r="F10" s="33"/>
      <c r="G10" s="33"/>
      <c r="H10" s="27">
        <f t="shared" si="0"/>
        <v>0</v>
      </c>
      <c r="I10" s="27">
        <f t="shared" si="1"/>
        <v>0</v>
      </c>
    </row>
    <row r="12" spans="1:9" s="19" customFormat="1" x14ac:dyDescent="0.25">
      <c r="A12" s="16"/>
      <c r="B12" s="17"/>
      <c r="C12" s="17" t="s">
        <v>57</v>
      </c>
      <c r="D12" s="18"/>
      <c r="E12" s="17"/>
      <c r="F12" s="18"/>
      <c r="G12" s="18"/>
      <c r="H12" s="18">
        <f>ROUND(SUM(H2:H11),0)</f>
        <v>0</v>
      </c>
      <c r="I12" s="18">
        <f>ROUND(SUM(I2:I11),0)</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13</vt:i4>
      </vt:variant>
    </vt:vector>
  </HeadingPairs>
  <TitlesOfParts>
    <vt:vector size="13" baseType="lpstr">
      <vt:lpstr>MINDÖSSZESEN III. ütem</vt:lpstr>
      <vt:lpstr>1</vt:lpstr>
      <vt:lpstr>FH56</vt:lpstr>
      <vt:lpstr>FH81</vt:lpstr>
      <vt:lpstr>FH82</vt:lpstr>
      <vt:lpstr>FH84</vt:lpstr>
      <vt:lpstr>FH75</vt:lpstr>
      <vt:lpstr>SZ19</vt:lpstr>
      <vt:lpstr>SZ57</vt:lpstr>
      <vt:lpstr>SZ83</vt:lpstr>
      <vt:lpstr>SZ83.1</vt:lpstr>
      <vt:lpstr>SZ00</vt:lpstr>
      <vt:lpstr>VCS82</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MTVA A- ép. fsz. hangarchívum raktár - Módosított kiviteli terv 2020-09-01</dc:title>
  <dc:subject/>
  <dc:creator>berenyi.csaba@ceglediszc.hu</dc:creator>
  <cp:keywords/>
  <dc:description>MTVA "A" épület raktár kialakítása hangachívum részére</dc:description>
  <cp:lastModifiedBy>Centrum</cp:lastModifiedBy>
  <dcterms:created xsi:type="dcterms:W3CDTF">2020-08-29T11:30:07Z</dcterms:created>
  <dcterms:modified xsi:type="dcterms:W3CDTF">2024-11-04T08:53:45Z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d">
    <vt:lpwstr>216914</vt:lpwstr>
  </property>
  <property fmtid="{D5CDD505-2E9C-101B-9397-08002B2CF9AE}" pid="3" name="title">
    <vt:lpwstr>MTVA A- ép. fsz. hangarchívum raktár - Módosított kiviteli terv 2020-09-01</vt:lpwstr>
  </property>
  <property fmtid="{D5CDD505-2E9C-101B-9397-08002B2CF9AE}" pid="4" name="lessonfee">
    <vt:i4>3500</vt:i4>
  </property>
  <property fmtid="{D5CDD505-2E9C-101B-9397-08002B2CF9AE}" pid="5" name="norm_type_id">
    <vt:lpwstr>1</vt:lpwstr>
  </property>
  <property fmtid="{D5CDD505-2E9C-101B-9397-08002B2CF9AE}" pid="6" name="tender_iow_id">
    <vt:lpwstr>13</vt:lpwstr>
  </property>
  <property fmtid="{D5CDD505-2E9C-101B-9397-08002B2CF9AE}" pid="7" name="created">
    <vt:lpwstr>2020-08-29 11:30:07</vt:lpwstr>
  </property>
  <property fmtid="{D5CDD505-2E9C-101B-9397-08002B2CF9AE}" pid="8" name="changed">
    <vt:lpwstr>2020-09-04 00:08:30</vt:lpwstr>
  </property>
  <property fmtid="{D5CDD505-2E9C-101B-9397-08002B2CF9AE}" pid="9" name="osum">
    <vt:lpwstr>106698211.00</vt:lpwstr>
  </property>
  <property fmtid="{D5CDD505-2E9C-101B-9397-08002B2CF9AE}" pid="10" name="priceversion">
    <vt:lpwstr>2018.07.01</vt:lpwstr>
  </property>
  <property fmtid="{D5CDD505-2E9C-101B-9397-08002B2CF9AE}" pid="11" name="currency">
    <vt:lpwstr>HUF</vt:lpwstr>
  </property>
</Properties>
</file>