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tabRatio="929" activeTab="0"/>
  </bookViews>
  <sheets>
    <sheet name="MINDÖSSZESEN II. ütem" sheetId="1" r:id="rId1"/>
    <sheet name="1" sheetId="2" state="hidden" r:id="rId2"/>
    <sheet name="E2" sheetId="3" r:id="rId3"/>
    <sheet name="E12" sheetId="4" r:id="rId4"/>
    <sheet name="E21" sheetId="5" r:id="rId5"/>
    <sheet name="E31" sheetId="6" r:id="rId6"/>
    <sheet name="E36" sheetId="7" r:id="rId7"/>
    <sheet name="E42" sheetId="8" r:id="rId8"/>
    <sheet name="E44" sheetId="9" r:id="rId9"/>
    <sheet name="E47" sheetId="10" r:id="rId10"/>
    <sheet name="E48" sheetId="11" r:id="rId11"/>
    <sheet name="E49" sheetId="12" r:id="rId12"/>
    <sheet name="El-I." sheetId="13" r:id="rId13"/>
    <sheet name="El-II." sheetId="14" r:id="rId14"/>
    <sheet name="El-III." sheetId="15" r:id="rId15"/>
    <sheet name="El-IV." sheetId="16" r:id="rId16"/>
    <sheet name="El-V." sheetId="17" r:id="rId17"/>
  </sheets>
  <externalReferences>
    <externalReference r:id="rId20"/>
  </externalReferences>
  <definedNames/>
  <calcPr fullCalcOnLoad="1"/>
</workbook>
</file>

<file path=xl/sharedStrings.xml><?xml version="1.0" encoding="utf-8"?>
<sst xmlns="http://schemas.openxmlformats.org/spreadsheetml/2006/main" count="881" uniqueCount="401">
  <si>
    <t>Ssz.</t>
  </si>
  <si>
    <t>Megnevezés</t>
  </si>
  <si>
    <t>Anyagköltség</t>
  </si>
  <si>
    <t>Díjköltség</t>
  </si>
  <si>
    <t>33</t>
  </si>
  <si>
    <t>Falazás és egyéb kőműves munkák</t>
  </si>
  <si>
    <t>36</t>
  </si>
  <si>
    <t>Vakolás és rabicolás</t>
  </si>
  <si>
    <t>39</t>
  </si>
  <si>
    <t>Szárazépítés</t>
  </si>
  <si>
    <t>42</t>
  </si>
  <si>
    <t>Hideg- és melegburkolatok készítése, aljzat előkészítés</t>
  </si>
  <si>
    <t>m</t>
  </si>
  <si>
    <t>44</t>
  </si>
  <si>
    <t>Fa- és műanyag szerkezet elhelyezése</t>
  </si>
  <si>
    <t>db</t>
  </si>
  <si>
    <t>45</t>
  </si>
  <si>
    <t>Fém nyílászáró és épületlakatos szerkezet elhelyezése</t>
  </si>
  <si>
    <t>46</t>
  </si>
  <si>
    <t>Üvegezés</t>
  </si>
  <si>
    <t>Felületképzés</t>
  </si>
  <si>
    <t>82</t>
  </si>
  <si>
    <t>Épületgépészeti szerelvények és berendezések szerelése</t>
  </si>
  <si>
    <t>Összesen (HUF)</t>
  </si>
  <si>
    <t>Költségvetés főösszesítő</t>
  </si>
  <si>
    <t>2.1 ÁFA vetítési alap</t>
  </si>
  <si>
    <t>2.2 ÁFA</t>
  </si>
  <si>
    <t>3 A munka ára (HUF)</t>
  </si>
  <si>
    <t>31</t>
  </si>
  <si>
    <t>Helyszíni beton és vasbeton munkák</t>
  </si>
  <si>
    <t xml:space="preserve">Nettó összesen </t>
  </si>
  <si>
    <t>2</t>
  </si>
  <si>
    <t>1.</t>
  </si>
  <si>
    <t>2.</t>
  </si>
  <si>
    <t>3.</t>
  </si>
  <si>
    <t>Bontás, építőanyagok újrahasznosítása</t>
  </si>
  <si>
    <t>12</t>
  </si>
  <si>
    <t>Felvonulási létesítmények</t>
  </si>
  <si>
    <t>15</t>
  </si>
  <si>
    <t>Zsaluzás és állványozás</t>
  </si>
  <si>
    <t>21</t>
  </si>
  <si>
    <t>Irtás, föld- és sziklamunka</t>
  </si>
  <si>
    <t>34</t>
  </si>
  <si>
    <t>Fém- és könnyű épületszerkezetek szerelése</t>
  </si>
  <si>
    <t>43</t>
  </si>
  <si>
    <t>Bádogozás</t>
  </si>
  <si>
    <t>48</t>
  </si>
  <si>
    <t>Szigetelés</t>
  </si>
  <si>
    <t>62</t>
  </si>
  <si>
    <t>Kőburkolat készítése</t>
  </si>
  <si>
    <t>Építési munkák I. ütem</t>
  </si>
  <si>
    <t xml:space="preserve">Építési munkák </t>
  </si>
  <si>
    <t>Cegléd Szakképzési Centrum Épületátalakítása</t>
  </si>
  <si>
    <t>Tételszám</t>
  </si>
  <si>
    <t>Tétel szövege</t>
  </si>
  <si>
    <t>Menny.</t>
  </si>
  <si>
    <t>Egység</t>
  </si>
  <si>
    <t>Anyag egységár</t>
  </si>
  <si>
    <t>Díj egységre</t>
  </si>
  <si>
    <t>Anyag összesen</t>
  </si>
  <si>
    <t>Díj összesen</t>
  </si>
  <si>
    <t>Megjegyzés</t>
  </si>
  <si>
    <t>ÉNGY kód</t>
  </si>
  <si>
    <t>K. jelző</t>
  </si>
  <si>
    <t>Munkanem</t>
  </si>
  <si>
    <t>Normaidő</t>
  </si>
  <si>
    <t>02-030-7.2</t>
  </si>
  <si>
    <t>Vegyes építési- bontási törmelék berakása konténerbe gépi erővel, kiegészítő kézi munkával</t>
  </si>
  <si>
    <t>m3</t>
  </si>
  <si>
    <t xml:space="preserve"> 20303277224</t>
  </si>
  <si>
    <t>ÖN</t>
  </si>
  <si>
    <t>Munkanem összesen (HUF)</t>
  </si>
  <si>
    <t>12-011-1.1-0025001</t>
  </si>
  <si>
    <t>Mobil WC bérleti díj elszámolása, szállítással, heti karbantartással, Mobil W.C. bérleti díj/hó</t>
  </si>
  <si>
    <t xml:space="preserve"> 120112051476</t>
  </si>
  <si>
    <t>m2</t>
  </si>
  <si>
    <t>21-011-11.6</t>
  </si>
  <si>
    <t>Építési törmelék konténeres elszállítása, lerakása, lerakóhelyi díjjal, 8,0 m³-es konténerbe</t>
  </si>
  <si>
    <t xml:space="preserve"> 210110016791</t>
  </si>
  <si>
    <t>K</t>
  </si>
  <si>
    <t>E2</t>
  </si>
  <si>
    <t>E12</t>
  </si>
  <si>
    <t>E21</t>
  </si>
  <si>
    <t>E31</t>
  </si>
  <si>
    <t>E36</t>
  </si>
  <si>
    <t>E42</t>
  </si>
  <si>
    <t>E44</t>
  </si>
  <si>
    <t>E48</t>
  </si>
  <si>
    <t>Elektromos munkák</t>
  </si>
  <si>
    <t>4.</t>
  </si>
  <si>
    <t>5.</t>
  </si>
  <si>
    <t>6.</t>
  </si>
  <si>
    <t>7.</t>
  </si>
  <si>
    <t>El-I.</t>
  </si>
  <si>
    <t>El-II.</t>
  </si>
  <si>
    <t>El-III.</t>
  </si>
  <si>
    <t>Fülnév</t>
  </si>
  <si>
    <t xml:space="preserve">II. ütem </t>
  </si>
  <si>
    <t>Árnyékolók beépítése</t>
  </si>
  <si>
    <t>E47</t>
  </si>
  <si>
    <t>E49</t>
  </si>
  <si>
    <t>31-090-1.1.1-0313830</t>
  </si>
  <si>
    <t>Beton- vagy vasbeton szerkezetek vékony kiegyenlítése, felületi javítása gyári szárazhabarccsal, betonjavító habarcs felhordása gépi felület-előkészítéssel, 1 mm vastagságban, MAPEI Planitop 400 betonjavító habarcs, Csz: 231125</t>
  </si>
  <si>
    <t>előlépcsőkön</t>
  </si>
  <si>
    <t xml:space="preserve"> 310900069366</t>
  </si>
  <si>
    <t>36-007-9.2-0415421</t>
  </si>
  <si>
    <t>Lábazati vakolatok; díszítő és lábazati műgyanta kötőanyagú vakolatréteg felhordása,kézi erővel, vödrös kiszerelésű anyagból, Baumit MosaikTop (Baumit Mozaik) vakolat 2 mm-es szemcseméret, 24 féle szín, Cikkszám: 255201</t>
  </si>
  <si>
    <t xml:space="preserve"> 360070123293</t>
  </si>
  <si>
    <t>42-011-1.1.1.1-0313027</t>
  </si>
  <si>
    <t>Fal-, pillér és oszlopburkolat hordozószerkezetének felületelőkészítése beltérben, tégla, beton és vakolt alapfelületen, felületelőkészítő alapozó és tapadóhíd felhordása egy rétegben, MAPEI Primer G műgyanta bázisú, diszperziós alapozó, Csz: 020110</t>
  </si>
  <si>
    <t xml:space="preserve"> 420112801203</t>
  </si>
  <si>
    <t>42-011-1.1.1.3.1-0313451</t>
  </si>
  <si>
    <t>Fal-, pillér és oszlopburkolat hordozószerkezetének felületelőkészítése beltérben, tégla, beton és vakolt alapfelületen, simító felületkiegyenlítés készítése, 5 mm átlagos rétegvastagságban, MAPEI Nivoplan kiegyenlítőhabarcs, szürke, Csz: 106125</t>
  </si>
  <si>
    <t xml:space="preserve"> 420110223762</t>
  </si>
  <si>
    <t>42-011-2.1.1.1-0313841</t>
  </si>
  <si>
    <t>Padlóburkolat hordozószerkezetének felületelőkészítése beltérben, beton alapfelületen felületelőkészítő alapozó és tapadóhíd felhordása egy rétegben, MAPEI Eco Prim Grip akrilgyanta-bázisú, szilikahomok tartalmú vizesdiszperziós alapozó, Csz: 1560005</t>
  </si>
  <si>
    <t xml:space="preserve"> 420112896524</t>
  </si>
  <si>
    <t>42-011-2.1.1.4.1-0313032</t>
  </si>
  <si>
    <t>Padlóburkolat hordozószerkezetének felületelőkészítése beltérben, beton alapfelületen önterülő felületkiegyenlítés készítése 5 mm átlagos rétegvastagságban, MAPEI Ultraplan Renovation önterülő aljzatkiegyenlítő, Csz: 0124325</t>
  </si>
  <si>
    <t xml:space="preserve"> 420112801312</t>
  </si>
  <si>
    <t>42-012-1.1.1.1.1.3-0313111</t>
  </si>
  <si>
    <t>Fal-, pillér-, oszlop- és lábazatburkolat készítése beltérben, tégla, beton, vakolt alapfelületen, mázas kerámiával, kötésben vagy hálósan, 3-5 mm vtg. ragasztóba rakva, 1-10 mm fugaszélességgel, 25x25 -  40x40 cm közötti lapmérettel, MAPEI Adesilex P9 C2TE cementkötésű ragasztóhabarcs, szürke, Csz: 006125 és Ultracolor Plus fugázó, fehér, Csz: 6010002</t>
  </si>
  <si>
    <t>06,07,13</t>
  </si>
  <si>
    <t xml:space="preserve"> 420120226674</t>
  </si>
  <si>
    <t>02,08,10,11,14,15 és kézmosók mögött 1-1 m2</t>
  </si>
  <si>
    <t>42-022-1.1.1.2.1.1-0313115</t>
  </si>
  <si>
    <t>Padlóburkolat készítése, beltérben, tégla, beton, vakolt alapfelületen, gres, kőporcelán lappal, kötésben vagy hálósan, 3-5 mm vtg. ragasztóba rakva, 1-10 mm fugaszélességgel, 20x20 - 40x40 cm közötti lapmérettel, MAPEI Keraflex cementkötésű ragasztóhabarcs, szürke, Csz: 119125 MAPEI Ultracolor Plus fugázóhabarcs, fehér, Csz: 6010002</t>
  </si>
  <si>
    <t>7,4 mm vtg Zalakerámia Gresline R9-es, 30x30 cm lap  01,02,03,08,09,10,11,12,14,15,15,16,17</t>
  </si>
  <si>
    <t>42-022-1.1.1.2.1.1-0313116</t>
  </si>
  <si>
    <t>06,07,13 Zalakerámia 30x30</t>
  </si>
  <si>
    <t xml:space="preserve"> 420220248700</t>
  </si>
  <si>
    <t>42-022-1.1.1.2.1.2-0313020</t>
  </si>
  <si>
    <t>Padlóburkolat készítése, beltérben, tégla, beton, vakolt alapfelületen, gres, kőporcelán lappal, kötésben vagy hálósan, 3-5 mm vtg. ragasztóba rakva, 1-10 mm fugaszélességgel, 45x45 - 60x60 cm közötti lapmérettel, MAPEI Keraflex Easy S1 C2E cementkötésű ragasztóhabarcs, szürke, Csz: 1203825 MAPEI Kerapoxy IEG kétkomponensű epoxigyanta fugázó, cementszürke, Csz: 5U11310</t>
  </si>
  <si>
    <t>Nagyforgalmú területek Zalakerámia Taurus 30x60 cm méretű 10 mm vtg I. osztályú Greslap burkolat  04,05,19,21,G01, Lépcsőházi pihenő</t>
  </si>
  <si>
    <t xml:space="preserve"> 420222902304</t>
  </si>
  <si>
    <t>42-023-2.1.2.1.2-0101741</t>
  </si>
  <si>
    <t xml:space="preserve">Lábazatburkolat készítése, beltérben, gres, kőporcelán lappal, egyenes, egysoros kivitelben, 3-5 mm ragasztóba rakva, 1-10 mm fugaszélességgel, 10 cm magasságig, lapvastagság 10  mm, Sahara színben </t>
  </si>
  <si>
    <t>Zalakerámia Taurus 30x30 cm lap felvágva</t>
  </si>
  <si>
    <t>42-023-3.1.1.1.2.2-0100480</t>
  </si>
  <si>
    <t>Lépcsőburkolat készítése, beltérben, 3-5 mm vtg. ragasztóba rakva, 1-10 mm fugaszélességgel, járólap 40 cm szélességig, 1 cm lapvastagságig, (élvédelem nélkül) gres kerámiával, 30×60 cm lapmérettel, Zalakerámia-RAKO TAURUS GRANIT mázatlan gres lépcsőlap 30x60 cm méretben, élcsiszolt, lapvastagság: 10 mm, 62 S Sahara színben, csúszásmentesség: R9/A, Kód: TCPSA062</t>
  </si>
  <si>
    <t xml:space="preserve"> 420234744051</t>
  </si>
  <si>
    <t>42-023-3.1.1.2.2.2-0100480</t>
  </si>
  <si>
    <t>Lépcsőburkolat készítése, beltérben, 3-5 mm vtg. ragasztóba rakva, 1-10 mm fugaszélességgel, homloklap, tagozat nélkül, gres kerámiával, 30×60 cm lapmérettel, Zalakerámia-RAKO TAURUS GRANIT mázatlan gres lépcsőlap 30x60 cm méretben, élcsiszolt, lapvastagság: 10 mm, 62 S Sahara színben, csúszásmentesség: R9/A, Kód: TCPSA062</t>
  </si>
  <si>
    <t xml:space="preserve"> 420234744586</t>
  </si>
  <si>
    <t>42-041-1.1.1-0313903</t>
  </si>
  <si>
    <t>Újonnan készült aljzat kiegyenlítése rugalmas burkolat alá,  parketta és laminált padló úsztatott fektetéshez, (átlagos igénybevétel) szabványos cementesztrich és betonpadló felület előkészítése, 3 mm vastagságban, MAPEI Ultraplan Eco 20 önterülő aljzatkiegyenlítő, szürke, Csz: 1491523 MAPEI Primer G műgyanta bázisú, diszperziós alapozó, Csz: 020110</t>
  </si>
  <si>
    <t>20 és galéria G02</t>
  </si>
  <si>
    <t xml:space="preserve"> 420412908985</t>
  </si>
  <si>
    <t>42-041-3.1.2.1-0313903</t>
  </si>
  <si>
    <t>Meglévő aljzat kiegyenlítése, rugalmas burkolat alá, parketta és laminált padló úsztatott fektetéséhez, (általános igénybevétel) tömör, nem szívó aljzat (pl. kerámia burkolat) felület előkészítése, 3 mm vastagságban, MAPEI Ultraplan Eco 20 önterülő aljzatkiegyenlítő, szürke, Csz: 1491523 MAPEI Primer G műgyanta bázisú, diszperziós alapozó, Csz: 020110</t>
  </si>
  <si>
    <t xml:space="preserve"> 420412909026</t>
  </si>
  <si>
    <t>42-042-5.1.1</t>
  </si>
  <si>
    <t>Laminált padló fektetése (szegélyléccel együtt), kiegyenlített aljzatra, telibe ragasztva (mechanikus illesztésű) (ragasztó anyag külön tételben kiírva)</t>
  </si>
  <si>
    <t>20 és galéria 02</t>
  </si>
  <si>
    <t xml:space="preserve"> 420424553883</t>
  </si>
  <si>
    <t>42-011-2.1.1.4.1-0313911</t>
  </si>
  <si>
    <t>Padlóburkolat hordozószerkezetének felületelőkészítése beltérben, beton alapfelületen önterülő felületkiegyenlítés készítése 5 mm átlagos rétegvastagságban, MAPEI Novoplan Maxi cementes önterülő kiegyenlítő 3-40 mm vastagságban elsősorban padlófűtésekhez, hidegburkolatok alá, Csz: 1495125</t>
  </si>
  <si>
    <t>G-C:1-3, galéria</t>
  </si>
  <si>
    <t xml:space="preserve"> 420114208212</t>
  </si>
  <si>
    <t>42-042-5.1.8-0316003</t>
  </si>
  <si>
    <t>Laminált padló fektetése (szegélyléccel együtt), kiegyenlített aljzatra, parketta alátétlemez elhelyezése, FLOORMAT XPS alapú barázdált parketta alátétlemez, 50x100 cm, 5 mm vtg., Cikkszám: T14501</t>
  </si>
  <si>
    <t>20, g 02</t>
  </si>
  <si>
    <t xml:space="preserve"> 420423835921</t>
  </si>
  <si>
    <t>42-023-3.2.1.1.2.1-0100365</t>
  </si>
  <si>
    <t>Lépcsőburkolat készítése, kültérben, 3-5 mm vtg. ragasztóba rakva, 1-10 mm fugaszélességgel, járólap 60 cm szélességig, 2 cm lapvastagságig, (élvédelem nélkül) gres kerámiával, 30×30 cm lapmérettel, Zalakerámia-RAKO TAURUS GRANIT mázatlan gres lépcsőlap 30x30 cm méretben, lapvastagság: 9 mm, 78 S Sierra színben, csúszásmentesség: R10/A, Kód: TCA35078</t>
  </si>
  <si>
    <t xml:space="preserve">2 db külső lépcső </t>
  </si>
  <si>
    <t xml:space="preserve"> 420234744911</t>
  </si>
  <si>
    <t>42-023-3.2.1.2.2.1-0100365</t>
  </si>
  <si>
    <t>Lépcsőburkolat készítése, kültérben, 3-5 mm vtg. ragasztóba rakva, 1-10 mm fugaszélességgel, homloklap, tagozat nélkül, gres kerámiával, 30×30 cm lapmérettel, Zalakerámia-RAKO TAURUS GRANIT mázatlan gres lépcsőlap 30x30 cm méretben, lapvastagság: 9 mm, 78 S Sierra színben, csúszásmentesség: R10/A, Kód: TCA35078</t>
  </si>
  <si>
    <t xml:space="preserve"> 420234745470</t>
  </si>
  <si>
    <t>42-023-1.2.1.2.1.2-0100255</t>
  </si>
  <si>
    <t>Padlóburkolat készítése, kültérben, hőterhelt felületen, tégla, beton, vakolt alapfelületen, gres kerámiával, kötésben vagy hálósan, 3-5 mm vtg. ragasztóba rakva, 1-10 mm fugaszélességgel, 20x20 - 33x33 cm közötti lapmérettel, Zalakerámia-RAKO TAURUS GRANIT mázatlan gres padlólap 30x30 cm méretben, lapvastagság: 9 mm, 78 S Sierra színben, csúszásmentesség: R9/A, Kód: TAA35078</t>
  </si>
  <si>
    <t>2 db külső lépcső pihenőrész</t>
  </si>
  <si>
    <t xml:space="preserve"> 420234737530</t>
  </si>
  <si>
    <t>44-001-1.1.1.1-0131031</t>
  </si>
  <si>
    <t>Fa beltéri nyílászárók elhelyezése, előre kihagyott falnyílásba, utólagos elhelyezéssel, tömítés nélkül, (szerelvényezve, finom beállítással), MDF vagy keményhéjszerkezetes ajtó, 6,00 m kerületig,   Ajtóház Phoenix típus, tele lemezelt, CPL borítású tölgy színű ajtó, egyszárnyú, MDF tokkal, 10  cm vtg falra való MDF tokkal, kilinccsel. Rw:20 dB Méret: 650*2100 mm</t>
  </si>
  <si>
    <t>A05 konszignáció: 02-03</t>
  </si>
  <si>
    <t>44-001-1.1.1.1-0131032</t>
  </si>
  <si>
    <t>Fa beltéri nyílászárók elhelyezése, előre kihagyott falnyílásba, utólagos elhelyezéssel, tömítés nélkül, (szerelvényezve, finom beállítással), MDF vagy keményhéjszerkezetes ajtó, 6,00 m kerületig, Beltéri kazettás ajtó, Ajtóház Phoenix típus, CPL borítású tölgy színű ajtó,tele lemezelt, egyszárnyú, MDF tokkal, 6  7,5 és 10 cm vtg falra való MDF tokkal, kilinccsel, Rw:20 dB Méret: 750*2100 mm</t>
  </si>
  <si>
    <t>A03 és A03* konszignáció: 01-03,07-08, 07-09, 06-09,09-10,12-14,11-12, 09-12</t>
  </si>
  <si>
    <t>44-001-1.1.1.1-0131034</t>
  </si>
  <si>
    <t>Fa beltéri nyílászárók elhelyezése, előre kihagyott falnyílásba, utólagos elhelyezéssel, tömítés nélkül, (szerelvényezve, finom beállítással), MDF vagy keményhéjszerkezetes ajtó, 6,00 m kerület alatt. Ajtóház Phoenix típus, CPL borítású tölgy színű ajtó, tele lemezelt, egyszárnyú, 6, 13 cm vtg falra való MDF tokkal, kilinccsel, Rw:20 dB Méret: 900*2100 mm</t>
  </si>
  <si>
    <t>A02  és A02*konszignáció: 15-18, 05-18, galéria</t>
  </si>
  <si>
    <t>Fa beltéri nyílászárók elhelyezése, előre kihagyott falnyílásba, utólagos elhelyezéssel, tömítés nélkül, (szerelvényezve, finom beállítással), MDF vagy keményhéjszerkezetes ajtó, 6,00 m kerület alatt. Ajtóház Phoenix típus, CPL borítású tölgy színű ajtó, félig üvegezett, egyszárnyú, LENGŐ ajtó  6 cm vtg falra való MDF tokkal, kilinccsel, Rw:20 dB Méret: 900*2100 mm</t>
  </si>
  <si>
    <t>A06 konszignáció: 05-14 között</t>
  </si>
  <si>
    <t>44-001-1.1.1.1-0131036</t>
  </si>
  <si>
    <t>Fa beltéri nyílászárók elhelyezése, előre kihagyott falnyílásba, utólagos elhelyezéssel, tömítés nélkül, (szerelvényezve, finom beállítással), MDF vagy keményhéjszerkezetes ajtó, 6,00 m kerület alatt. Beltéri CPL fóliás fehér ajtó, Ajtóház Phoenix típus, tele lemezelt, egyszárnyú,6 cm vtg falra való MDF tokkal, kilinccsel, Rw:20 dB Méret: 1000*2100 mm</t>
  </si>
  <si>
    <t xml:space="preserve">A01 konszignáció: 05-09,05-13, a mozgássérült WC-n automata küszöbbel </t>
  </si>
  <si>
    <t>44-001-1.1.1.2-0131062</t>
  </si>
  <si>
    <t>Fa beltéri nyílászárók elhelyezése, előre kihagyott falnyílásba, utólagos elhelyezéssel, tömítés nélkül, (szerelvényezve, finom beállítással), MDF vagy keményhéjszerkezetes ajtó, 6,01-10,00 m kerület között, Ajtóház Phoenix típus, CPL borítású tölgy színű ajtó,tele lemezelt, kétszárnyú, 6 cm vtg falra való MDF tokkal, kilinccsel. Rw:20 dB Méret: 1350*2100 mm</t>
  </si>
  <si>
    <t>A08 konszignáció: 05-16</t>
  </si>
  <si>
    <t>44-002-1.1.1</t>
  </si>
  <si>
    <t>Fa nyílászáró, egyrétegű gerébtokos, nyíló ablak elhelyezése, Méret 600*1200 mm</t>
  </si>
  <si>
    <t>A07 konszignáció: 05-15</t>
  </si>
  <si>
    <t>44-013-1.1.2.2.2</t>
  </si>
  <si>
    <t>Műanyag beltéri nyílászárók elhelyezése előre kihagyott falnyílásba,  6,01-10,00 m kerület között mélyen üvegezett erkélyajtó kétszárnyú ajtó kétoldalt fix szárnnyal, felülvilágítóval  Egyrétegű üvegezéssel, Roto NX vasalattal,, háromkamrás, porszórt alu fehér kilinccsel, 2680x2600 mm méretben</t>
  </si>
  <si>
    <t>A04 konszignáció: 04-05</t>
  </si>
  <si>
    <t>44-030-1.1</t>
  </si>
  <si>
    <t xml:space="preserve">Szerelt WC válaszfal, Isomax LF28 típus. Anyaga extra vastag V 20/E1 bútorlap két oldalt laminált bevonattal, 2 mm ABS élzárással. Inox pánt, WG wc zár, U profilú alu kilincs, foglalt-szabad jelzés, állítható, köracél lábak, pvc takaróval, rozettával, tartószerkezet eloxált alumínium felülettel  </t>
  </si>
  <si>
    <t>44-030-2.2-0122182</t>
  </si>
  <si>
    <t xml:space="preserve">Szerelt jellegű WC-kabinrendszer készítése kompletten, Isomax LF28 típus. Anyaga extra vastag V 20/E1 bútorlap két oldalt laminált bevonattal, 2 mm ABS élzárással. Inox pánt, WG wc zár, U profilú alu kilincs, foglalt-szabad jelzés, állítható, köracél lábak, pvc takaróval, rozettával, tartószerkezet eloxált alumínium felülettel  </t>
  </si>
  <si>
    <t>A10 - 178x122x185 cm magas, egy ajtóval, táskaakasztóval</t>
  </si>
  <si>
    <t>44-030-2.1-0122172</t>
  </si>
  <si>
    <t>A12 -118x122x185 cm magas, egy ajtóval, táskaakasztóval</t>
  </si>
  <si>
    <t>44-030-2.3-0122192</t>
  </si>
  <si>
    <t>Szerelt jellegű WC-kabinrendszer készítése kompletten, Isomax LF28 típus. Anyaga extra vastag V 20/E1 bútorlap két oldalt laminált bevonattal, 2 mm ABS élzárással. Inox pánt, WG wc zár, U profilú alu kilincs, foglalt-szabad jelzés, állítható, köracél lábak, pvc takaróval, rozettával, tartószerkezet eloxált alumínium felülettel</t>
  </si>
  <si>
    <t xml:space="preserve">A09 - 268x122x185 cm magas, két ajtóval, táskaakasztóval </t>
  </si>
  <si>
    <t>47-021-11.2</t>
  </si>
  <si>
    <t>Acélfelületek előkezelése, festéshez műhelyalapozóval, nagyméretű acélszerkezeten</t>
  </si>
  <si>
    <t>19, projektor tartó rács, lépcsőházi korlát</t>
  </si>
  <si>
    <t xml:space="preserve"> 470211817921</t>
  </si>
  <si>
    <t>47-021-12.2.4</t>
  </si>
  <si>
    <t>Korróziógátló alapozás nagyméretű acélszerkezeten, kétkomponensű poliuretán kötőanyagú festékkel</t>
  </si>
  <si>
    <t xml:space="preserve"> 470211818056</t>
  </si>
  <si>
    <t>47-021-21.2.4-0141231</t>
  </si>
  <si>
    <t>Acélfelületek közbenső festése acél szerkezeten, nagyobb acélfelületen, kétkomponensű poliuretán alapú festékkel, Zománcfesték, közbenső, szürke 205,</t>
  </si>
  <si>
    <t xml:space="preserve"> 470210486340</t>
  </si>
  <si>
    <t>47-021-31.2.4-0130767</t>
  </si>
  <si>
    <t>Acélfelületek átvonó festése acélszerkezeten, nagyobb acélfelületen kétkomponensű poliuretán alapú festékkel, SIGMAFAST 210 HS cinkfoszfát tartalmú alapozó és fedőfesték egyben 2K PU, EAN: 8716242813026</t>
  </si>
  <si>
    <t xml:space="preserve"> 470214407144</t>
  </si>
  <si>
    <t>47-000-1.21.7.4.2-0419501</t>
  </si>
  <si>
    <t>Belső festéseknél felület előkészítése, részmunkák; glettelés, gipszes glettel, pórusbeton felületen (kisebb felületi hibák javítására) tagolt felületen, POLI-FARBE glettgipsz 0-6, gipszes, beltéri glettanyag, fehér</t>
  </si>
  <si>
    <t>vasbeton, ytong és gipszkarton falon és mennyezeten</t>
  </si>
  <si>
    <t xml:space="preserve"> 470004302835</t>
  </si>
  <si>
    <t>47-011-15.1.1.2-0151174</t>
  </si>
  <si>
    <t>Diszperziós festés műanyag bázisú vizes-diszperziós  fehér vagy gyárilag színezett festékkel, új vagy régi lekapart, előkészített alapfelületen, vakolaton, két rétegben, tagolt sima felületen, Héra DISZPERZIT beltéri falfesték fehér, EAN: 5996281078317</t>
  </si>
  <si>
    <t xml:space="preserve"> 470114406970</t>
  </si>
  <si>
    <t>48-014-4.4-0313001</t>
  </si>
  <si>
    <t>Üzemi-használati víz elleni, víznyomásnak nem kitett helyzetű,  kerámia vagy GRES lapburkolat alatti függőleges falszigetelés bevonatszigeteléssel, két rétegben, minimum 2,0 mm száraz rétegvastagságú kétkomponensű szigetelőhabarccsal, glettvassal vagy simítóval felhordva, MAPEI Mapelastic kétkomponensű, cementkötésű, kenhető vízszigetelő habarcs, Csz: 167124+168108AU</t>
  </si>
  <si>
    <t>02 zuhany és 15 fehér mosogató mögött</t>
  </si>
  <si>
    <t xml:space="preserve"> 480140585856</t>
  </si>
  <si>
    <t>49-001-11.1.2.1.3-0123235</t>
  </si>
  <si>
    <t>Méretre készített műanyag redőny felszerelése, vezetősínek, zárósín és javítófedél fehér, ezüst vagy barna színben, vakolható tokos, elektromos hajtással, motor bekötés nélkül 6,01-10,00 m kerület között, Vakolható tokos műanyag redőny, 2700*1700 mm, 14 féle színben</t>
  </si>
  <si>
    <t>középhajó két oldala,galéria végfal kivéve lcsház</t>
  </si>
  <si>
    <t>II.</t>
  </si>
  <si>
    <t>INFORMATIKA  ÉS  HANGTECHNIKA ELŐKÉSZÍTÉSI  MUNKÁI  (11  és  12-es  RAJZ)</t>
  </si>
  <si>
    <t>III.</t>
  </si>
  <si>
    <t>AZ  ÉPÜLETEGYÜTTES  VILLÁMVÉDELMI  MUNKÁI  (V-7  és  V-8-as  RAJZ)</t>
  </si>
  <si>
    <t>IV.</t>
  </si>
  <si>
    <t xml:space="preserve">AZ  ÉPÜLETEGYÜTTES  HMKE-vel kapcsolatos  MUNKÁI  </t>
  </si>
  <si>
    <t>V.</t>
  </si>
  <si>
    <t>AZ  ÉPÜLETEGYÜTTES  VILLAMOS BERENDEZÉSEINEK LEBONTÁSA, IDEIGLENES MEGTÁPLÁLÁSA.</t>
  </si>
  <si>
    <t>El-IV.</t>
  </si>
  <si>
    <t>Az épület erősáramú installációs szerelése</t>
  </si>
  <si>
    <t>Informatika és hangtechnika előkészítési munkái (11 és 12-es rajz)</t>
  </si>
  <si>
    <t xml:space="preserve">Az épületegyüttes villámvédelmi munkái (V-7 és  V-8-as rajz) </t>
  </si>
  <si>
    <t>Az épületegyüttes HMKE-val kapcsolatos munkái</t>
  </si>
  <si>
    <t>Az épületegyüttes villamos berendezéseinek lebontása, ideiglenes megtáplálása</t>
  </si>
  <si>
    <t>El-V.</t>
  </si>
  <si>
    <t>KBSI 60x100x0,75 kábeltálca oldalfalra telepítése az A és az M pont között.</t>
  </si>
  <si>
    <t>KBSI 60x100x0,75 kábeltálca beton oszlopokra telepítése az L és az N pont között.</t>
  </si>
  <si>
    <t>KBSI 60x100x0,75 kábeltálca beton oszlopokra telepítése az L és a J pont között.</t>
  </si>
  <si>
    <t>KBSI 60x100x0,75 kábeltálca beton oszlopokra telepítése a D és a J pont között.</t>
  </si>
  <si>
    <t>KBSI 60x100x0,75 kábeltálca beton oszlopokra telepítése az A és a D pont között.</t>
  </si>
  <si>
    <t>KBS 35x50x0,75 kábeltálca oldalfalra telepítése a C-F-E  pont és G-H között.</t>
  </si>
  <si>
    <t>KBS 35x50x0,75 kábeltálca  telepítése a földszintről a galériába és ott körbe.</t>
  </si>
  <si>
    <t>I/1.</t>
  </si>
  <si>
    <t>Kábeltálca (gerincek) kiépítése az erősáramú szerelések részére a V-13.sz rajz alapján.</t>
  </si>
  <si>
    <t>KBS 35x50x0,75 kábeltálca  telepítése a K pontból az LT1 lámpatestek fölé.</t>
  </si>
  <si>
    <t>NYY 3x1,5-es kiskábel kábeltálcába telepítése LT1-ek részére.</t>
  </si>
  <si>
    <t>LT1 jelű lámpatest mennyezetre telepítése  és bekötése</t>
  </si>
  <si>
    <t>230V, 10A. IP44  (VK1) Kapcs telepítése az FHSZ szekrénybe. LT1-eseknek.</t>
  </si>
  <si>
    <t>NYY 5x2,5-es kábel kábeltálcába telepítése az FESZ és az FHSZ közé.</t>
  </si>
  <si>
    <t>NYY 3x1,5-es kiskábel kábeltálcába telepítése LT6-ok részére.</t>
  </si>
  <si>
    <t>NYY 3x1,5-es kiskábel kábeltálcába telepítése DA3 (mennyezeti) részére.</t>
  </si>
  <si>
    <t>8.</t>
  </si>
  <si>
    <t>DA3 jelű dug. alj  traverzra telepítése. (A projektor erősáramú tápja)</t>
  </si>
  <si>
    <t>I/2.</t>
  </si>
  <si>
    <t>A rendezvényterem és galéria térségének erősáramú installációja.</t>
  </si>
  <si>
    <t>9.</t>
  </si>
  <si>
    <t>NYY 5x2,5-es kiskábel kábeltálcába telepítése A-B-C-F-E-J-K vonalon a dug.aljak és a fan-coilok részére.</t>
  </si>
  <si>
    <t>10.</t>
  </si>
  <si>
    <t>Tömített 100x100-as szerelő doboz falra telepítése az előző pont leágazásaihoz.</t>
  </si>
  <si>
    <t>11.</t>
  </si>
  <si>
    <t>Vezetékcsatorna 30x15-ös falra teleítése az előző pont leágazásaihoz.</t>
  </si>
  <si>
    <t>12.</t>
  </si>
  <si>
    <t>DA1 jelű dug. Alj telepítése és bekötése a 9. pont "nyomvonalán".</t>
  </si>
  <si>
    <t>13.</t>
  </si>
  <si>
    <t>DA4 jelű dug. Alj telepítése és bekötése a 9. pont "nyomvonalán".</t>
  </si>
  <si>
    <t>14.</t>
  </si>
  <si>
    <t>LK5-LK10 jelű  kapcsoló telepítése és bekötése a 9. pont "nyomvonalán".</t>
  </si>
  <si>
    <t>15.</t>
  </si>
  <si>
    <t>NYY 3x2,5 kiskábel vezetékcsatornába telepítése a 11 ponti leágazásokhoz.</t>
  </si>
  <si>
    <t>16.</t>
  </si>
  <si>
    <t>NYY 5x2,5-es kiskábel kábeltálcába telepítése C-D-E vonalon a  dug.aljak és a fan-coilok részére. (Iroda és lépcsőház és galéria)</t>
  </si>
  <si>
    <t>17.</t>
  </si>
  <si>
    <t>18.</t>
  </si>
  <si>
    <t>Vezetékcsatorna 30x15-ös falra teleítése a 16. pont leágazásaihoz.</t>
  </si>
  <si>
    <t>19.</t>
  </si>
  <si>
    <t>NYY 3x2,5-es kiskábel kábeltálcába telepítése C-D-E vonalon a  dug.aljak és a fan-coilok részére.</t>
  </si>
  <si>
    <t>20.</t>
  </si>
  <si>
    <t>DA1 jelű dug. Alj telepítése és bekötése a 16. pont "nyomvonalán".</t>
  </si>
  <si>
    <t>21.</t>
  </si>
  <si>
    <t>DA4 jelű dug. Alj telepítése és bekötése irodában, galérián.</t>
  </si>
  <si>
    <t>22.</t>
  </si>
  <si>
    <t xml:space="preserve">DA3 jelű dug. Alj telepítése és bekötése az iroda mennyezetére és falára. </t>
  </si>
  <si>
    <t>23.</t>
  </si>
  <si>
    <t xml:space="preserve">LK2-LK4 jelű  kapcsoló telepítése és bekötése az irodában és a galérián. </t>
  </si>
  <si>
    <t>24.</t>
  </si>
  <si>
    <t>NYY 5x1,5-es kiskábel kábeltálcába telepítése A-B-C-F-E-J-K vonalon és az irodában, galérián  a világítási áramkörök részére.</t>
  </si>
  <si>
    <t>25.</t>
  </si>
  <si>
    <t>LT4 jelű lámptest telepítése a lépcsőházban</t>
  </si>
  <si>
    <t>26.</t>
  </si>
  <si>
    <t xml:space="preserve">LT4 jelű lámptest telepítése az irodában és a galérián. </t>
  </si>
  <si>
    <t>27.</t>
  </si>
  <si>
    <t>LT4 jelű lámptest telepítése a rendezvényteremben.</t>
  </si>
  <si>
    <t>28.</t>
  </si>
  <si>
    <t>LT5 jelű lámptest telepítése a rendezvénytermi zóna két végén.</t>
  </si>
  <si>
    <t>29.</t>
  </si>
  <si>
    <t>Vezetékcsatorna 30x15-ös falra teleítése az (iroda, galéria és lépcsőház)-ban.</t>
  </si>
  <si>
    <t>30.</t>
  </si>
  <si>
    <t>NYY 3x1,5-es kiskábel vezetékcsatornába telepítése a rendezvénytermi zóna világítási áramkörei részére.</t>
  </si>
  <si>
    <t>31.</t>
  </si>
  <si>
    <t>VK2 jelű vil. Kapcs. telepítése és bekötése az irodában és galérián.</t>
  </si>
  <si>
    <t>32.</t>
  </si>
  <si>
    <t>LT1 jelű lámpatest telepítése az (iroda, galéria, lépcsőház és szélfogó)-ban.</t>
  </si>
  <si>
    <t>33.</t>
  </si>
  <si>
    <t>MÉ2 telepítése a lépcsőházban a szélfogóban.</t>
  </si>
  <si>
    <t>34.</t>
  </si>
  <si>
    <t xml:space="preserve">MÉ1 telepítése a lépcsőházban. </t>
  </si>
  <si>
    <t>35.</t>
  </si>
  <si>
    <t>VK1 telepítése a lépcső alatti helyiségbe.</t>
  </si>
  <si>
    <t>36.</t>
  </si>
  <si>
    <t>LT3 telepítése a lépcső alatti helyiségben.</t>
  </si>
  <si>
    <t>37.</t>
  </si>
  <si>
    <t xml:space="preserve">LT3 telepítése a lépcsőházban. </t>
  </si>
  <si>
    <t>38.</t>
  </si>
  <si>
    <t>EPD1-4 telepítése az irodában és a galérián.</t>
  </si>
  <si>
    <t>39.</t>
  </si>
  <si>
    <t>Symalen M 25/19 cső telepítése az EPD 1-ekhez.</t>
  </si>
  <si>
    <t>I/4.</t>
  </si>
  <si>
    <t>DA4 jelű dug. alj telepítése és bekötése ebben a térségben.</t>
  </si>
  <si>
    <t>LK1 jelű kapcsoló telepítése és bekötése a karbantartó helyiségben.</t>
  </si>
  <si>
    <t>KLK jelű kapcsoló telepítése és bekötése a karbantartó helyiségben.</t>
  </si>
  <si>
    <t>NYY 5x25-es kábel kábeltálcába a FESZ és a KVSZ között. (Klímák tápja)</t>
  </si>
  <si>
    <t>NYY 5x1,5-es kiskábel kábeltálcába és vezetékcsatornába telepítése a térség világítása részére.</t>
  </si>
  <si>
    <t>Vezetékcsatorna 30x15-ös falra teleítése a világítás szereléshez.</t>
  </si>
  <si>
    <t>NYY 3x1,5-es kiskábel vezetékcsatornába telepítése a térség világítása részére.</t>
  </si>
  <si>
    <t>VK1 jelű világításkapcsoló telepítése.</t>
  </si>
  <si>
    <t>VK2 jelű világításkapcsoló telepítése.</t>
  </si>
  <si>
    <t>NYG jelű készülék telepítése a 09. és 16. helyiségben.</t>
  </si>
  <si>
    <t>IMP jelű készülék telepítése  a 09 és 16. sz helyiségben.</t>
  </si>
  <si>
    <t>Tömített 100x100-as szerelő doboz falra telepítése a térségben.</t>
  </si>
  <si>
    <t>MÉ2 készülékek telepítése</t>
  </si>
  <si>
    <t>MÉ1 készülékek telepítése</t>
  </si>
  <si>
    <t>LT1 lámpatestek telepítése.</t>
  </si>
  <si>
    <t>LT2 lámpatestek telepítése.</t>
  </si>
  <si>
    <t>LT3 lámpatestek telepítése.</t>
  </si>
  <si>
    <t>LT4 lámpatestek telepítése.</t>
  </si>
  <si>
    <t>LT5 lámpatestek telepítése.</t>
  </si>
  <si>
    <t>J-Y(St)Y 2x2x0,8 -es (bus kábel) telepítése a KVSZ és a fan-coilok közé (felfűzve)</t>
  </si>
  <si>
    <t>Vezetékcsatorna 30x15-ös falra teleítése a fan-coilok-hoz.</t>
  </si>
  <si>
    <t>MKR(K/B) telepítése a mozgáskorlátozott WC-be.</t>
  </si>
  <si>
    <t>egys</t>
  </si>
  <si>
    <t>I/3.</t>
  </si>
  <si>
    <t>Az edzőtermi zóna villamos hálózatának betáplálása.</t>
  </si>
  <si>
    <t xml:space="preserve">NYY 5x2,5-es kiskábel kábeltálcába és vezetékcsatornába telepítése A-B-C-D vonalon és az edzőterem falán, az edzőtermi zóna villamos megtáplálása céljából.  </t>
  </si>
  <si>
    <t>LT5 jelű lámptest telepítése az  edzőtermi zóna külső falára.</t>
  </si>
  <si>
    <t>NYY 3x1,5-es kiskábel vezetékcsatornába telepítése az edzőtermi zóna világítási áramkörei részére. (LT5 lámpák és bontott hálózat.)</t>
  </si>
  <si>
    <t>A szerviz zóna és a közlekedő erősáramú installációja.</t>
  </si>
  <si>
    <t xml:space="preserve">NYY 5x2,5-es kiskábel kábeltálcába és vezetékcsatornába telepítése FESZ és SZK (16. sz. helyiség) között a szellőztető ber. részére.  </t>
  </si>
  <si>
    <t>SZK jelű kapcsoló telepítése, bekötése a 16-os helyiségben.</t>
  </si>
  <si>
    <t>VTK1-2 jelű kapcsoló telepítése a 14-es helyiségben. (Vill. Tűzhelyek.)</t>
  </si>
  <si>
    <t xml:space="preserve">NYY 5x4-es kiskábel kábeltálcába és vezetékcsatornába telepítése FESZ és VTK1-2 (14. sz. helyiség) között a vill. tűzhelyek részére.  </t>
  </si>
  <si>
    <t xml:space="preserve">NYY 5x2,5-es kiskábel kábeltálcába és vezetékcsatornába telepítése a dug. aljzatok részére.  </t>
  </si>
  <si>
    <t>Vezetékcsatorna 30x15-ös falra teleítése a dug. aljzatokhoz.</t>
  </si>
  <si>
    <t>NYY 3x2,5-es kiskábel vezetékcsatornába telepítése a dug. Aljzatok bekötéséhez.</t>
  </si>
  <si>
    <t>DA1 jelű dug. alj telepítése és bekötése ebben a térségben.</t>
  </si>
  <si>
    <t>KBS 110x150x1,25 -ös kábeltálca telepítés  RSZ -- B között</t>
  </si>
  <si>
    <t>KBSI 60x75x0,75 -ös kábeltálca telepítés   B-C-D-E-F-FHSZ  között</t>
  </si>
  <si>
    <t>KBSI 60x75x0,75 -ös kábeltálca telepítés   RSZ-A-J-K-F-FHSZ  között</t>
  </si>
  <si>
    <t>KBS 35x50x0,75 -ös kábeltálca telepítés   FHSZ-G-H  között</t>
  </si>
  <si>
    <t>KBS 35x50x0,75 -ös kábeltálca telepítés  D-PRJ2 között  között</t>
  </si>
  <si>
    <r>
      <t>Vezetékcsatorna 30x15-ös falra teleítése a gyengeáramhoz</t>
    </r>
    <r>
      <rPr>
        <sz val="11"/>
        <rFont val="Calibri"/>
        <family val="2"/>
      </rPr>
      <t>.</t>
    </r>
  </si>
  <si>
    <t xml:space="preserve">2x 1,5 mm2-es hangszóró vezeték tel. az FHSZ-HgF-ek közé (felfűzötten). </t>
  </si>
  <si>
    <t>Projektor vezeték tel. RSZ-PRJ1 között.</t>
  </si>
  <si>
    <t>Projektor vezeték tel. RSZ-PRJ2 között.</t>
  </si>
  <si>
    <t>Projektor vezeték tel. RSZ-PRJ3 között.</t>
  </si>
  <si>
    <t>Szerelhető HDMI vezeték tel. RSZ-FHSZ között.</t>
  </si>
  <si>
    <t>Szerelhető HDMI vezeték tel. RSZ-C között.</t>
  </si>
  <si>
    <t>Szerelhető HDMI vezeték tel. RSZ-PRJ2 között.</t>
  </si>
  <si>
    <t>Symalen M 20/15 cső telepítése az IPD 2-4-ekhez.</t>
  </si>
  <si>
    <t>Symalen M 40/32 cső telepítése az IPD 1-hez.</t>
  </si>
  <si>
    <t>Cat 6 kábel telepítés RSZ - IPD1 közé 14 kábel.</t>
  </si>
  <si>
    <t>Cat 6 kábel telepítés RSZ - DA4 (A-B között) 2 kábel.</t>
  </si>
  <si>
    <t>Cat 6 kábel telepítés RSZ - WiFi1 (A-B között) 1 kábel.</t>
  </si>
  <si>
    <t>Cat 6 kábel telepítés RSZ - és 6db DA4 (B-E között) 12 kábel.</t>
  </si>
  <si>
    <t>Cat 6 kábel telepítés RSZ - és 1db DA4 (J-K között) 2 kábel.</t>
  </si>
  <si>
    <t>Cat 6 kábel telepítés RSZ - és FHSZ között (A-J-K-F úton) 2 kábel.</t>
  </si>
  <si>
    <t>Cat 6 kábel telepítés RSZ - és DA4 között (A-J-K-F úton "H" pont) 2 kábel.</t>
  </si>
  <si>
    <t>Cat 6 kábel telepítés RSZ - és DA4 között (A-J-K-F úton "L" pont) 2 kábel.</t>
  </si>
  <si>
    <t>Cat 6 kábel telepítés RSZ - és DA4 között (A-J-K-F úton "M" pont) 2 kábel.</t>
  </si>
  <si>
    <t>Külső villámvédelem elkészítése a 7. és 8. rajz szerinti felszereltséggel.</t>
  </si>
  <si>
    <t>Belső földelőhálózat kiépítése MCuh 1x16mm2-es vezetékkel.</t>
  </si>
  <si>
    <t>100x100-as tömített doboz földelési leágazók részére.</t>
  </si>
  <si>
    <t>Belső földelőhálózat kiépítése MCuh 1x6mm2-es vezetékkel.</t>
  </si>
  <si>
    <t>Everlux 300x150 mm-es kijáratmutató matricák telepítése a TK01 és TK02 számú tűzvédelmi rajz szerint.</t>
  </si>
  <si>
    <t>Az érintett kiserőmű elemeinek lebontása, majd visszaépítése az eredeti telepítési terv szerint. (Az alacsonyabb tetőre nem kerül napcella.)</t>
  </si>
  <si>
    <t>Az épület érintett villamos berendezéseinek lebontása, átadása.</t>
  </si>
  <si>
    <t>Építési villamos csatlakozás létesítése az építkezés idejére.</t>
  </si>
  <si>
    <t>Az edzőtermi zóna ideiglenes áramellátása az építkezés idejére.</t>
  </si>
</sst>
</file>

<file path=xl/styles.xml><?xml version="1.0" encoding="utf-8"?>
<styleSheet xmlns="http://schemas.openxmlformats.org/spreadsheetml/2006/main">
  <numFmts count="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 ###\ ###\ ##0"/>
  </numFmts>
  <fonts count="60">
    <font>
      <sz val="11"/>
      <color theme="1"/>
      <name val="Calibri"/>
      <family val="2"/>
    </font>
    <font>
      <sz val="11"/>
      <color indexed="8"/>
      <name val="Calibri"/>
      <family val="2"/>
    </font>
    <font>
      <sz val="8"/>
      <name val="Calibri"/>
      <family val="2"/>
    </font>
    <font>
      <sz val="10"/>
      <name val="Arial"/>
      <family val="2"/>
    </font>
    <font>
      <sz val="10"/>
      <name val="Arial CE"/>
      <family val="0"/>
    </font>
    <font>
      <sz val="11"/>
      <name val="Calibri"/>
      <family val="2"/>
    </font>
    <font>
      <sz val="11"/>
      <color indexed="6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9"/>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Times New Roman"/>
      <family val="2"/>
    </font>
    <font>
      <b/>
      <sz val="10"/>
      <color indexed="8"/>
      <name val="Times New Roman"/>
      <family val="2"/>
    </font>
    <font>
      <b/>
      <sz val="11"/>
      <color indexed="8"/>
      <name val="Times New Roman"/>
      <family val="2"/>
    </font>
    <font>
      <b/>
      <sz val="14"/>
      <color indexed="8"/>
      <name val="Calibri"/>
      <family val="2"/>
    </font>
    <font>
      <b/>
      <sz val="12"/>
      <color indexed="8"/>
      <name val="Times New Roman"/>
      <family val="1"/>
    </font>
    <font>
      <b/>
      <sz val="11"/>
      <name val="Calibri"/>
      <family val="2"/>
    </font>
    <font>
      <sz val="10"/>
      <name val="Calibri"/>
      <family val="2"/>
    </font>
    <font>
      <sz val="10"/>
      <color indexed="8"/>
      <name val="Calibri"/>
      <family val="2"/>
    </font>
    <font>
      <sz val="10"/>
      <color indexed="30"/>
      <name val="Calibri"/>
      <family val="2"/>
    </font>
    <font>
      <sz val="10"/>
      <color indexed="10"/>
      <name val="Calibri"/>
      <family val="2"/>
    </font>
    <font>
      <b/>
      <sz val="10"/>
      <name val="Calibri"/>
      <family val="2"/>
    </font>
    <font>
      <b/>
      <sz val="14"/>
      <color indexed="8"/>
      <name val="Times New Roman"/>
      <family val="2"/>
    </font>
    <font>
      <sz val="11"/>
      <color rgb="FF3F3F7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theme="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5700"/>
      <name val="Calibri"/>
      <family val="2"/>
    </font>
    <font>
      <b/>
      <sz val="11"/>
      <color rgb="FFFA7D00"/>
      <name val="Calibri"/>
      <family val="2"/>
    </font>
    <font>
      <sz val="10"/>
      <color theme="1"/>
      <name val="Times New Roman"/>
      <family val="2"/>
    </font>
    <font>
      <b/>
      <sz val="10"/>
      <color theme="1"/>
      <name val="Times New Roman"/>
      <family val="2"/>
    </font>
    <font>
      <b/>
      <sz val="11"/>
      <color theme="1"/>
      <name val="Times New Roman"/>
      <family val="2"/>
    </font>
    <font>
      <b/>
      <sz val="14"/>
      <color theme="1"/>
      <name val="Calibri"/>
      <family val="2"/>
    </font>
    <font>
      <b/>
      <sz val="12"/>
      <color theme="1"/>
      <name val="Times New Roman"/>
      <family val="1"/>
    </font>
    <font>
      <sz val="10"/>
      <color rgb="FF000000"/>
      <name val="Calibri"/>
      <family val="2"/>
    </font>
    <font>
      <sz val="10"/>
      <color theme="1"/>
      <name val="Calibri"/>
      <family val="2"/>
    </font>
    <font>
      <sz val="10"/>
      <color rgb="FF0070C0"/>
      <name val="Calibri"/>
      <family val="2"/>
    </font>
    <font>
      <sz val="10"/>
      <color rgb="FFFF0000"/>
      <name val="Calibri"/>
      <family val="2"/>
    </font>
    <font>
      <b/>
      <sz val="14"/>
      <color theme="1"/>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C0C0C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rgb="FF000000"/>
      </top>
      <bottom style="thin">
        <color rgb="FF000000"/>
      </bottom>
    </border>
    <border>
      <left style="thin">
        <color rgb="FFC0C0C0"/>
      </left>
      <right style="thin">
        <color rgb="FFC0C0C0"/>
      </right>
      <top style="thin">
        <color rgb="FF000000"/>
      </top>
      <bottom style="thin">
        <color rgb="FF000000"/>
      </bottom>
    </border>
    <border>
      <left/>
      <right/>
      <top/>
      <bottom style="double"/>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rgb="FFC0C0C0"/>
      </left>
      <right style="thin">
        <color rgb="FFC0C0C0"/>
      </right>
      <top>
        <color indexed="63"/>
      </top>
      <bottom>
        <color indexed="63"/>
      </bottom>
    </border>
    <border>
      <left style="thin">
        <color rgb="FFC0C0C0"/>
      </left>
      <right style="thin">
        <color rgb="FFC0C0C0"/>
      </right>
      <top style="thin">
        <color rgb="FFC0C0C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0" fillId="22" borderId="7" applyNumberFormat="0" applyFont="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0" applyNumberFormat="0" applyBorder="0" applyAlignment="0" applyProtection="0"/>
    <xf numFmtId="0" fontId="44" fillId="30" borderId="8" applyNumberFormat="0" applyAlignment="0" applyProtection="0"/>
    <xf numFmtId="0" fontId="45" fillId="0" borderId="0" applyNumberFormat="0" applyFill="0" applyBorder="0" applyAlignment="0" applyProtection="0"/>
    <xf numFmtId="0" fontId="4" fillId="0" borderId="0">
      <alignment/>
      <protection/>
    </xf>
    <xf numFmtId="0" fontId="3" fillId="0" borderId="0">
      <alignment/>
      <protection/>
    </xf>
    <xf numFmtId="0" fontId="3" fillId="0" borderId="0">
      <alignment/>
      <protection/>
    </xf>
    <xf numFmtId="0" fontId="4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48" fillId="32" borderId="0" applyNumberFormat="0" applyBorder="0" applyAlignment="0" applyProtection="0"/>
    <xf numFmtId="0" fontId="49" fillId="30" borderId="1" applyNumberFormat="0" applyAlignment="0" applyProtection="0"/>
    <xf numFmtId="9" fontId="0" fillId="0" borderId="0" applyFont="0" applyFill="0" applyBorder="0" applyAlignment="0" applyProtection="0"/>
  </cellStyleXfs>
  <cellXfs count="78">
    <xf numFmtId="0" fontId="0" fillId="0" borderId="0" xfId="0" applyFont="1" applyAlignment="1">
      <alignment/>
    </xf>
    <xf numFmtId="164" fontId="50" fillId="0" borderId="0" xfId="0" applyNumberFormat="1" applyFont="1" applyAlignment="1">
      <alignment vertical="top"/>
    </xf>
    <xf numFmtId="0" fontId="51" fillId="33" borderId="10" xfId="0" applyFont="1" applyFill="1" applyBorder="1" applyAlignment="1">
      <alignment horizontal="right" vertical="top" wrapText="1"/>
    </xf>
    <xf numFmtId="164" fontId="51" fillId="0" borderId="0" xfId="0" applyNumberFormat="1" applyFont="1" applyAlignment="1">
      <alignment vertical="top" wrapText="1"/>
    </xf>
    <xf numFmtId="164" fontId="52" fillId="0" borderId="11" xfId="0" applyNumberFormat="1" applyFont="1" applyBorder="1" applyAlignment="1">
      <alignment vertical="top" wrapText="1"/>
    </xf>
    <xf numFmtId="0" fontId="51" fillId="33" borderId="10" xfId="0" applyFont="1" applyFill="1" applyBorder="1" applyAlignment="1">
      <alignment horizontal="left" vertical="top" wrapText="1"/>
    </xf>
    <xf numFmtId="0" fontId="50" fillId="0" borderId="0" xfId="0" applyFont="1" applyAlignment="1">
      <alignment vertical="top" wrapText="1"/>
    </xf>
    <xf numFmtId="164" fontId="50" fillId="0" borderId="0" xfId="0" applyNumberFormat="1" applyFont="1" applyAlignment="1">
      <alignment horizontal="center" vertical="top" wrapText="1"/>
    </xf>
    <xf numFmtId="0" fontId="0" fillId="0" borderId="0" xfId="0" applyAlignment="1">
      <alignment horizontal="right"/>
    </xf>
    <xf numFmtId="0" fontId="0" fillId="0" borderId="12" xfId="0" applyBorder="1" applyAlignment="1">
      <alignment/>
    </xf>
    <xf numFmtId="0" fontId="53" fillId="0" borderId="0" xfId="0" applyFont="1" applyAlignment="1">
      <alignment horizontal="right"/>
    </xf>
    <xf numFmtId="0" fontId="53" fillId="0" borderId="0" xfId="0" applyFont="1" applyAlignment="1">
      <alignment/>
    </xf>
    <xf numFmtId="0" fontId="51" fillId="34" borderId="10" xfId="0" applyFont="1" applyFill="1" applyBorder="1" applyAlignment="1">
      <alignment horizontal="right" vertical="top" wrapText="1"/>
    </xf>
    <xf numFmtId="0" fontId="50" fillId="0" borderId="0" xfId="0" applyFont="1" applyAlignment="1">
      <alignment horizontal="right" vertical="top" wrapText="1"/>
    </xf>
    <xf numFmtId="49" fontId="50" fillId="0" borderId="0" xfId="0" applyNumberFormat="1" applyFont="1" applyAlignment="1">
      <alignment horizontal="right" vertical="top" wrapText="1"/>
    </xf>
    <xf numFmtId="164" fontId="51" fillId="0" borderId="11" xfId="0" applyNumberFormat="1" applyFont="1" applyBorder="1" applyAlignment="1">
      <alignment vertical="top" wrapText="1"/>
    </xf>
    <xf numFmtId="0" fontId="54" fillId="0" borderId="0" xfId="0" applyFont="1" applyAlignment="1">
      <alignment vertical="top" wrapText="1"/>
    </xf>
    <xf numFmtId="0" fontId="0" fillId="0" borderId="0" xfId="0" applyBorder="1" applyAlignment="1">
      <alignment wrapText="1"/>
    </xf>
    <xf numFmtId="0" fontId="0" fillId="0" borderId="0" xfId="0" applyBorder="1" applyAlignment="1">
      <alignment/>
    </xf>
    <xf numFmtId="0" fontId="27" fillId="0" borderId="13" xfId="0" applyFont="1" applyBorder="1" applyAlignment="1">
      <alignment wrapText="1"/>
    </xf>
    <xf numFmtId="164" fontId="0" fillId="0" borderId="0" xfId="0" applyNumberFormat="1" applyAlignment="1">
      <alignment/>
    </xf>
    <xf numFmtId="0" fontId="0" fillId="0" borderId="0" xfId="0" applyAlignment="1" quotePrefix="1">
      <alignment/>
    </xf>
    <xf numFmtId="0" fontId="51" fillId="0" borderId="0" xfId="0" applyFont="1" applyAlignment="1">
      <alignment vertical="top" wrapText="1"/>
    </xf>
    <xf numFmtId="0" fontId="50" fillId="0" borderId="0" xfId="0" applyFont="1" applyAlignment="1">
      <alignment horizontal="left" vertical="top" wrapText="1"/>
    </xf>
    <xf numFmtId="164" fontId="51" fillId="0" borderId="0" xfId="0" applyNumberFormat="1" applyFont="1" applyBorder="1" applyAlignment="1">
      <alignment vertical="top" wrapText="1"/>
    </xf>
    <xf numFmtId="164" fontId="51" fillId="0" borderId="14" xfId="0" applyNumberFormat="1" applyFont="1" applyBorder="1" applyAlignment="1">
      <alignment vertical="top" wrapText="1"/>
    </xf>
    <xf numFmtId="0" fontId="27" fillId="0" borderId="13" xfId="0" applyFont="1" applyBorder="1" applyAlignment="1">
      <alignment horizontal="right" wrapText="1"/>
    </xf>
    <xf numFmtId="0" fontId="0" fillId="0" borderId="0" xfId="0" applyBorder="1" applyAlignment="1">
      <alignment horizontal="right"/>
    </xf>
    <xf numFmtId="0" fontId="40" fillId="0" borderId="15" xfId="0" applyFont="1" applyBorder="1" applyAlignment="1">
      <alignment horizontal="right"/>
    </xf>
    <xf numFmtId="0" fontId="5" fillId="0" borderId="15" xfId="0" applyFont="1" applyBorder="1" applyAlignment="1">
      <alignment horizontal="right"/>
    </xf>
    <xf numFmtId="0" fontId="28" fillId="0" borderId="14" xfId="0" applyFont="1" applyBorder="1" applyAlignment="1">
      <alignment horizontal="right" wrapText="1"/>
    </xf>
    <xf numFmtId="0" fontId="55" fillId="0" borderId="14" xfId="0" applyFont="1" applyBorder="1" applyAlignment="1">
      <alignment wrapText="1"/>
    </xf>
    <xf numFmtId="0" fontId="56" fillId="0" borderId="14" xfId="0" applyFont="1" applyBorder="1" applyAlignment="1">
      <alignment wrapText="1"/>
    </xf>
    <xf numFmtId="0" fontId="56" fillId="0" borderId="14" xfId="0" applyFont="1" applyBorder="1" applyAlignment="1">
      <alignment/>
    </xf>
    <xf numFmtId="0" fontId="56" fillId="0" borderId="0" xfId="0" applyFont="1" applyBorder="1" applyAlignment="1">
      <alignment/>
    </xf>
    <xf numFmtId="0" fontId="57" fillId="0" borderId="14" xfId="0" applyFont="1" applyBorder="1" applyAlignment="1">
      <alignment horizontal="right" wrapText="1"/>
    </xf>
    <xf numFmtId="0" fontId="28" fillId="0" borderId="14" xfId="0" applyFont="1" applyBorder="1" applyAlignment="1">
      <alignment wrapText="1"/>
    </xf>
    <xf numFmtId="0" fontId="28" fillId="0" borderId="0" xfId="0" applyFont="1" applyBorder="1" applyAlignment="1">
      <alignment wrapText="1"/>
    </xf>
    <xf numFmtId="0" fontId="55" fillId="0" borderId="0" xfId="0" applyFont="1" applyAlignment="1">
      <alignment wrapText="1"/>
    </xf>
    <xf numFmtId="0" fontId="28" fillId="0" borderId="14" xfId="0" applyFont="1" applyBorder="1" applyAlignment="1">
      <alignment/>
    </xf>
    <xf numFmtId="0" fontId="28" fillId="0" borderId="15" xfId="0" applyFont="1" applyBorder="1" applyAlignment="1">
      <alignment wrapText="1"/>
    </xf>
    <xf numFmtId="0" fontId="28" fillId="0" borderId="16" xfId="0" applyFont="1" applyBorder="1" applyAlignment="1">
      <alignment/>
    </xf>
    <xf numFmtId="0" fontId="56" fillId="0" borderId="16" xfId="0" applyFont="1" applyBorder="1" applyAlignment="1">
      <alignment wrapText="1"/>
    </xf>
    <xf numFmtId="0" fontId="28" fillId="0" borderId="17" xfId="0" applyFont="1" applyBorder="1" applyAlignment="1">
      <alignment wrapText="1"/>
    </xf>
    <xf numFmtId="0" fontId="56" fillId="0" borderId="14" xfId="0" applyFont="1" applyBorder="1" applyAlignment="1">
      <alignment horizontal="right"/>
    </xf>
    <xf numFmtId="164" fontId="51" fillId="0" borderId="14" xfId="0" applyNumberFormat="1" applyFont="1" applyBorder="1" applyAlignment="1">
      <alignment horizontal="right" vertical="top" wrapText="1"/>
    </xf>
    <xf numFmtId="0" fontId="56" fillId="0" borderId="0" xfId="0" applyFont="1" applyAlignment="1">
      <alignment/>
    </xf>
    <xf numFmtId="0" fontId="55" fillId="0" borderId="0" xfId="0" applyFont="1" applyBorder="1" applyAlignment="1">
      <alignment wrapText="1"/>
    </xf>
    <xf numFmtId="0" fontId="56" fillId="0" borderId="14" xfId="0" applyFont="1" applyBorder="1" applyAlignment="1">
      <alignment horizontal="left"/>
    </xf>
    <xf numFmtId="0" fontId="28" fillId="0" borderId="15" xfId="0" applyFont="1" applyBorder="1" applyAlignment="1">
      <alignment horizontal="right"/>
    </xf>
    <xf numFmtId="0" fontId="56" fillId="0" borderId="14" xfId="0" applyFont="1" applyBorder="1" applyAlignment="1">
      <alignment horizontal="left" wrapText="1"/>
    </xf>
    <xf numFmtId="0" fontId="58" fillId="0" borderId="15" xfId="0" applyFont="1" applyBorder="1" applyAlignment="1">
      <alignment horizontal="right"/>
    </xf>
    <xf numFmtId="0" fontId="56" fillId="0" borderId="0" xfId="0" applyFont="1" applyAlignment="1">
      <alignment horizontal="right"/>
    </xf>
    <xf numFmtId="0" fontId="32" fillId="0" borderId="0" xfId="0" applyFont="1" applyBorder="1" applyAlignment="1">
      <alignment wrapText="1"/>
    </xf>
    <xf numFmtId="0" fontId="55" fillId="0" borderId="15" xfId="0" applyFont="1" applyBorder="1" applyAlignment="1">
      <alignment wrapText="1"/>
    </xf>
    <xf numFmtId="0" fontId="56" fillId="0" borderId="16" xfId="0" applyFont="1" applyBorder="1" applyAlignment="1">
      <alignment/>
    </xf>
    <xf numFmtId="0" fontId="56" fillId="0" borderId="17" xfId="0" applyFont="1" applyBorder="1" applyAlignment="1">
      <alignment/>
    </xf>
    <xf numFmtId="0" fontId="0" fillId="0" borderId="14" xfId="0" applyFont="1" applyBorder="1" applyAlignment="1">
      <alignment horizontal="left" wrapText="1"/>
    </xf>
    <xf numFmtId="164" fontId="0" fillId="0" borderId="12" xfId="0" applyNumberFormat="1" applyBorder="1" applyAlignment="1">
      <alignment/>
    </xf>
    <xf numFmtId="164" fontId="52" fillId="0" borderId="0" xfId="0" applyNumberFormat="1" applyFont="1" applyBorder="1" applyAlignment="1">
      <alignment vertical="top" wrapText="1"/>
    </xf>
    <xf numFmtId="164" fontId="52" fillId="0" borderId="0" xfId="0" applyNumberFormat="1" applyFont="1" applyBorder="1" applyAlignment="1">
      <alignment horizontal="center" vertical="top" wrapText="1"/>
    </xf>
    <xf numFmtId="164" fontId="52" fillId="0" borderId="18" xfId="0" applyNumberFormat="1" applyFont="1" applyBorder="1" applyAlignment="1">
      <alignment vertical="top" wrapText="1"/>
    </xf>
    <xf numFmtId="10" fontId="50" fillId="0" borderId="18" xfId="0" applyNumberFormat="1" applyFont="1" applyBorder="1" applyAlignment="1">
      <alignment horizontal="right" vertical="top" wrapText="1"/>
    </xf>
    <xf numFmtId="0" fontId="50" fillId="0" borderId="13" xfId="0" applyFont="1" applyBorder="1" applyAlignment="1">
      <alignment vertical="top" wrapText="1"/>
    </xf>
    <xf numFmtId="0" fontId="0" fillId="0" borderId="13" xfId="0" applyBorder="1" applyAlignment="1">
      <alignment/>
    </xf>
    <xf numFmtId="164" fontId="50" fillId="0" borderId="13" xfId="0" applyNumberFormat="1" applyFont="1" applyBorder="1" applyAlignment="1">
      <alignment horizontal="center" vertical="top" wrapText="1"/>
    </xf>
    <xf numFmtId="0" fontId="27" fillId="0" borderId="0" xfId="0" applyFont="1" applyBorder="1" applyAlignment="1">
      <alignment wrapText="1"/>
    </xf>
    <xf numFmtId="0" fontId="51" fillId="0" borderId="0" xfId="0" applyFont="1" applyAlignment="1">
      <alignment vertical="top" wrapText="1"/>
    </xf>
    <xf numFmtId="164" fontId="59" fillId="0" borderId="19" xfId="0" applyNumberFormat="1" applyFont="1" applyBorder="1" applyAlignment="1">
      <alignment horizontal="center" vertical="top" wrapText="1"/>
    </xf>
    <xf numFmtId="0" fontId="57" fillId="0" borderId="15" xfId="0" applyFont="1" applyBorder="1" applyAlignment="1">
      <alignment wrapText="1"/>
    </xf>
    <xf numFmtId="0" fontId="57" fillId="0" borderId="16" xfId="0" applyFont="1" applyBorder="1" applyAlignment="1">
      <alignment wrapText="1"/>
    </xf>
    <xf numFmtId="0" fontId="57" fillId="0" borderId="17" xfId="0" applyFont="1" applyBorder="1" applyAlignment="1">
      <alignment wrapText="1"/>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50">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13" xfId="54"/>
    <cellStyle name="Normál 17" xfId="55"/>
    <cellStyle name="Normál 2" xfId="56"/>
    <cellStyle name="Összesen" xfId="57"/>
    <cellStyle name="Currency" xfId="58"/>
    <cellStyle name="Currency [0]" xfId="59"/>
    <cellStyle name="Rossz" xfId="60"/>
    <cellStyle name="Semleges" xfId="61"/>
    <cellStyle name="Számítás"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ndezvenyterem__Cegled___I__UTEM%20&#225;razatlan%20excel%202021-06-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Főösszesítő"/>
      <sheetName val="Munkanem összesítő"/>
      <sheetName val="2.Bontás, építőanyagok újraha"/>
      <sheetName val="12.Felvonulási létesítmények"/>
      <sheetName val="15.Zsaluzás és állványozás"/>
      <sheetName val="21.Irtás, föld- és sziklamunka"/>
      <sheetName val="31.Helyszíni beton és vasbeton"/>
      <sheetName val="33.Falazás és egyéb kőműves mu"/>
      <sheetName val="34.Fém- és könnyű épületszerke"/>
      <sheetName val="36.Vakolás és rabicolás"/>
      <sheetName val="39.Szárazépítés"/>
      <sheetName val="42.Hideg- és melegburkolatok k"/>
      <sheetName val="43.Bádogozás"/>
      <sheetName val="44.Fa- és műanyag szerkezet el"/>
      <sheetName val="45.Fém nyílászáró és épületlak"/>
      <sheetName val="46.Üvegezés"/>
      <sheetName val="48.Szigetelés"/>
      <sheetName val="62.Kőburkolat készítése"/>
      <sheetName val="82.Épületgépészeti szerelvénye"/>
    </sheetNames>
    <sheetDataSet>
      <sheetData sheetId="3">
        <row r="3">
          <cell r="H3">
            <v>0</v>
          </cell>
          <cell r="I3">
            <v>0</v>
          </cell>
        </row>
      </sheetData>
      <sheetData sheetId="4">
        <row r="3">
          <cell r="H3">
            <v>0</v>
          </cell>
          <cell r="I3">
            <v>0</v>
          </cell>
        </row>
      </sheetData>
      <sheetData sheetId="5">
        <row r="4">
          <cell r="H4">
            <v>0</v>
          </cell>
          <cell r="I4">
            <v>0</v>
          </cell>
        </row>
      </sheetData>
      <sheetData sheetId="6">
        <row r="7">
          <cell r="H7">
            <v>0</v>
          </cell>
          <cell r="I7">
            <v>0</v>
          </cell>
        </row>
      </sheetData>
      <sheetData sheetId="7">
        <row r="9">
          <cell r="H9">
            <v>0</v>
          </cell>
          <cell r="I9">
            <v>0</v>
          </cell>
        </row>
      </sheetData>
      <sheetData sheetId="8">
        <row r="5">
          <cell r="H5">
            <v>0</v>
          </cell>
          <cell r="I5">
            <v>0</v>
          </cell>
        </row>
      </sheetData>
      <sheetData sheetId="9">
        <row r="5">
          <cell r="H5">
            <v>0</v>
          </cell>
          <cell r="I5">
            <v>0</v>
          </cell>
        </row>
      </sheetData>
      <sheetData sheetId="10">
        <row r="4">
          <cell r="H4">
            <v>0</v>
          </cell>
          <cell r="I4">
            <v>0</v>
          </cell>
        </row>
      </sheetData>
      <sheetData sheetId="11">
        <row r="12">
          <cell r="H12">
            <v>0</v>
          </cell>
          <cell r="I12">
            <v>0</v>
          </cell>
        </row>
      </sheetData>
      <sheetData sheetId="12">
        <row r="9">
          <cell r="H9">
            <v>0</v>
          </cell>
          <cell r="I9">
            <v>0</v>
          </cell>
        </row>
      </sheetData>
      <sheetData sheetId="13">
        <row r="13">
          <cell r="H13">
            <v>0</v>
          </cell>
          <cell r="I13">
            <v>0</v>
          </cell>
        </row>
      </sheetData>
      <sheetData sheetId="14">
        <row r="15">
          <cell r="H15">
            <v>0</v>
          </cell>
          <cell r="I15">
            <v>0</v>
          </cell>
        </row>
      </sheetData>
      <sheetData sheetId="15">
        <row r="3">
          <cell r="H3">
            <v>0</v>
          </cell>
          <cell r="I3">
            <v>0</v>
          </cell>
        </row>
      </sheetData>
      <sheetData sheetId="16">
        <row r="3">
          <cell r="H3">
            <v>0</v>
          </cell>
          <cell r="I3">
            <v>0</v>
          </cell>
        </row>
      </sheetData>
      <sheetData sheetId="17">
        <row r="31">
          <cell r="H31">
            <v>0</v>
          </cell>
          <cell r="I31">
            <v>0</v>
          </cell>
        </row>
      </sheetData>
      <sheetData sheetId="18">
        <row r="4">
          <cell r="H4">
            <v>0</v>
          </cell>
          <cell r="I4">
            <v>0</v>
          </cell>
        </row>
      </sheetData>
      <sheetData sheetId="19">
        <row r="7">
          <cell r="H7">
            <v>0</v>
          </cell>
          <cell r="I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4"/>
  <sheetViews>
    <sheetView tabSelected="1" zoomScalePageLayoutView="0" workbookViewId="0" topLeftCell="B9">
      <selection activeCell="H42" sqref="H42"/>
    </sheetView>
  </sheetViews>
  <sheetFormatPr defaultColWidth="9.140625" defaultRowHeight="15"/>
  <cols>
    <col min="1" max="2" width="9.140625" style="8" customWidth="1"/>
    <col min="3" max="3" width="30.7109375" style="0" customWidth="1"/>
    <col min="4" max="5" width="12.7109375" style="0" customWidth="1"/>
    <col min="14" max="14" width="36.57421875" style="0" customWidth="1"/>
  </cols>
  <sheetData>
    <row r="1" spans="3:5" ht="15">
      <c r="C1" s="67"/>
      <c r="D1" s="67"/>
      <c r="E1" s="67"/>
    </row>
    <row r="2" spans="1:5" s="11" customFormat="1" ht="45" customHeight="1">
      <c r="A2" s="10"/>
      <c r="B2" s="10"/>
      <c r="C2" s="68" t="s">
        <v>52</v>
      </c>
      <c r="D2" s="68"/>
      <c r="E2" s="68"/>
    </row>
    <row r="3" spans="1:2" s="11" customFormat="1" ht="12.75" customHeight="1">
      <c r="A3" s="10"/>
      <c r="B3" s="10"/>
    </row>
    <row r="4" spans="3:5" ht="19.5" customHeight="1">
      <c r="C4" s="68" t="s">
        <v>97</v>
      </c>
      <c r="D4" s="68"/>
      <c r="E4" s="68"/>
    </row>
    <row r="5" ht="16.5" customHeight="1"/>
    <row r="6" spans="3:5" ht="18.75">
      <c r="C6" s="68" t="s">
        <v>24</v>
      </c>
      <c r="D6" s="68"/>
      <c r="E6" s="68"/>
    </row>
    <row r="7" spans="1:5" ht="15">
      <c r="A7" s="6"/>
      <c r="B7" s="6" t="s">
        <v>96</v>
      </c>
      <c r="C7" s="5" t="s">
        <v>1</v>
      </c>
      <c r="D7" s="2" t="s">
        <v>2</v>
      </c>
      <c r="E7" s="2" t="s">
        <v>3</v>
      </c>
    </row>
    <row r="8" spans="1:3" ht="24" customHeight="1">
      <c r="A8" s="6"/>
      <c r="B8" s="6"/>
      <c r="C8" s="16" t="s">
        <v>51</v>
      </c>
    </row>
    <row r="9" spans="1:5" ht="25.5">
      <c r="A9" s="6"/>
      <c r="B9" s="6" t="s">
        <v>80</v>
      </c>
      <c r="C9" s="6" t="s">
        <v>35</v>
      </c>
      <c r="D9" s="1">
        <f>'E2'!H3</f>
        <v>0</v>
      </c>
      <c r="E9" s="1">
        <f>'E2'!I3</f>
        <v>0</v>
      </c>
    </row>
    <row r="10" spans="1:5" ht="15">
      <c r="A10" s="6"/>
      <c r="B10" s="6" t="s">
        <v>81</v>
      </c>
      <c r="C10" s="6" t="s">
        <v>37</v>
      </c>
      <c r="D10" s="1">
        <f>'E12'!H3</f>
        <v>0</v>
      </c>
      <c r="E10" s="1">
        <f>'E12'!I3</f>
        <v>0</v>
      </c>
    </row>
    <row r="11" spans="1:5" ht="15">
      <c r="A11" s="6"/>
      <c r="B11" s="6" t="s">
        <v>82</v>
      </c>
      <c r="C11" s="6" t="s">
        <v>41</v>
      </c>
      <c r="D11" s="1">
        <f>'E21'!H3</f>
        <v>0</v>
      </c>
      <c r="E11" s="1">
        <f>'E21'!I3</f>
        <v>0</v>
      </c>
    </row>
    <row r="12" spans="1:5" ht="15">
      <c r="A12" s="6"/>
      <c r="B12" s="6" t="s">
        <v>83</v>
      </c>
      <c r="C12" s="6" t="s">
        <v>29</v>
      </c>
      <c r="D12" s="1">
        <f>'E31'!H3</f>
        <v>0</v>
      </c>
      <c r="E12" s="1">
        <f>'E31'!I3</f>
        <v>0</v>
      </c>
    </row>
    <row r="13" spans="1:5" ht="15">
      <c r="A13" s="6"/>
      <c r="B13" s="6" t="s">
        <v>84</v>
      </c>
      <c r="C13" s="6" t="s">
        <v>7</v>
      </c>
      <c r="D13" s="1">
        <f>'E36'!H3</f>
        <v>0</v>
      </c>
      <c r="E13" s="1">
        <f>'E36'!I3</f>
        <v>0</v>
      </c>
    </row>
    <row r="14" spans="1:5" ht="25.5">
      <c r="A14" s="6"/>
      <c r="B14" s="6" t="s">
        <v>85</v>
      </c>
      <c r="C14" s="6" t="s">
        <v>11</v>
      </c>
      <c r="D14" s="1">
        <f>'E42'!H23</f>
        <v>0</v>
      </c>
      <c r="E14" s="1">
        <f>'E42'!I23</f>
        <v>0</v>
      </c>
    </row>
    <row r="15" spans="1:5" ht="15">
      <c r="A15" s="6"/>
      <c r="B15" s="6" t="s">
        <v>86</v>
      </c>
      <c r="C15" s="6" t="s">
        <v>14</v>
      </c>
      <c r="D15" s="1">
        <f>'E44'!H14</f>
        <v>0</v>
      </c>
      <c r="E15" s="1">
        <f>'E44'!I14</f>
        <v>0</v>
      </c>
    </row>
    <row r="16" spans="1:5" ht="15">
      <c r="A16" s="6"/>
      <c r="B16" s="6" t="s">
        <v>99</v>
      </c>
      <c r="C16" s="6" t="s">
        <v>20</v>
      </c>
      <c r="D16" s="1">
        <f>'E47'!H8</f>
        <v>0</v>
      </c>
      <c r="E16" s="1">
        <f>'E47'!I8</f>
        <v>0</v>
      </c>
    </row>
    <row r="17" spans="1:5" ht="15">
      <c r="A17" s="6"/>
      <c r="B17" s="6" t="s">
        <v>87</v>
      </c>
      <c r="C17" s="6" t="s">
        <v>47</v>
      </c>
      <c r="D17" s="1">
        <f>'E48'!H3</f>
        <v>0</v>
      </c>
      <c r="E17" s="1">
        <f>'E48'!I3</f>
        <v>0</v>
      </c>
    </row>
    <row r="18" spans="1:5" ht="15">
      <c r="A18" s="6"/>
      <c r="B18" s="6" t="s">
        <v>100</v>
      </c>
      <c r="C18" s="6" t="s">
        <v>98</v>
      </c>
      <c r="D18" s="1">
        <f>'E49'!H3</f>
        <v>0</v>
      </c>
      <c r="E18" s="1">
        <f>'E49'!I3</f>
        <v>0</v>
      </c>
    </row>
    <row r="19" spans="1:5" ht="24" customHeight="1">
      <c r="A19" s="6"/>
      <c r="B19" s="6"/>
      <c r="C19" s="16" t="s">
        <v>88</v>
      </c>
      <c r="D19" s="6"/>
      <c r="E19" s="6"/>
    </row>
    <row r="20" spans="2:7" ht="27" customHeight="1">
      <c r="B20" s="6" t="s">
        <v>93</v>
      </c>
      <c r="C20" s="23" t="s">
        <v>243</v>
      </c>
      <c r="D20" s="6">
        <f>'El-I.'!G90</f>
        <v>0</v>
      </c>
      <c r="E20" s="6">
        <f>'El-I.'!H90</f>
        <v>0</v>
      </c>
      <c r="F20" s="6"/>
      <c r="G20" s="17"/>
    </row>
    <row r="21" spans="2:7" ht="30.75" customHeight="1">
      <c r="B21" s="6" t="s">
        <v>94</v>
      </c>
      <c r="C21" s="6" t="s">
        <v>244</v>
      </c>
      <c r="D21" s="6">
        <f>'El-II.'!G27</f>
        <v>0</v>
      </c>
      <c r="E21" s="6">
        <f>'El-II.'!H27</f>
        <v>0</v>
      </c>
      <c r="F21" s="6"/>
      <c r="G21" s="17"/>
    </row>
    <row r="22" spans="2:7" ht="30" customHeight="1">
      <c r="B22" s="6" t="s">
        <v>95</v>
      </c>
      <c r="C22" s="6" t="s">
        <v>245</v>
      </c>
      <c r="D22" s="6">
        <f>'El-III.'!G8</f>
        <v>0</v>
      </c>
      <c r="E22" s="6">
        <f>'El-III.'!H8</f>
        <v>0</v>
      </c>
      <c r="F22" s="6"/>
      <c r="G22" s="17"/>
    </row>
    <row r="23" spans="2:7" ht="24.75" customHeight="1">
      <c r="B23" s="6" t="s">
        <v>242</v>
      </c>
      <c r="C23" s="6" t="s">
        <v>246</v>
      </c>
      <c r="D23" s="6">
        <f>'El-IV.'!G4</f>
        <v>0</v>
      </c>
      <c r="E23" s="6">
        <f>'El-IV.'!H4</f>
        <v>0</v>
      </c>
      <c r="F23" s="6"/>
      <c r="G23" s="17"/>
    </row>
    <row r="24" spans="2:6" ht="45.75" customHeight="1">
      <c r="B24" s="6" t="s">
        <v>248</v>
      </c>
      <c r="C24" s="6" t="s">
        <v>247</v>
      </c>
      <c r="D24" s="6">
        <f>'El-V.'!G6</f>
        <v>0</v>
      </c>
      <c r="E24" s="6">
        <f>'El-V.'!H6</f>
        <v>0</v>
      </c>
      <c r="F24" s="6"/>
    </row>
    <row r="25" spans="1:5" ht="30" customHeight="1">
      <c r="A25" s="6"/>
      <c r="B25" s="6"/>
      <c r="C25" s="6"/>
      <c r="D25" s="6"/>
      <c r="E25" s="6"/>
    </row>
    <row r="26" spans="1:5" ht="15.75" thickBot="1">
      <c r="A26" s="6"/>
      <c r="B26" s="6"/>
      <c r="C26" s="9" t="s">
        <v>30</v>
      </c>
      <c r="D26" s="58">
        <f>SUM(D9:D25)</f>
        <v>0</v>
      </c>
      <c r="E26" s="58">
        <f>SUM(E9:E25)</f>
        <v>0</v>
      </c>
    </row>
    <row r="27" spans="1:5" ht="15.75" thickTop="1">
      <c r="A27" s="6"/>
      <c r="B27" s="6"/>
      <c r="C27" s="6" t="s">
        <v>25</v>
      </c>
      <c r="D27" s="20"/>
      <c r="E27" s="3">
        <f>D26+E26</f>
        <v>0</v>
      </c>
    </row>
    <row r="28" spans="3:5" ht="15">
      <c r="C28" s="63" t="s">
        <v>26</v>
      </c>
      <c r="D28" s="64"/>
      <c r="E28" s="65">
        <f>0.27*E27</f>
        <v>0</v>
      </c>
    </row>
    <row r="29" spans="3:5" ht="15">
      <c r="C29" s="61" t="s">
        <v>27</v>
      </c>
      <c r="D29" s="62">
        <v>0.27</v>
      </c>
      <c r="E29" s="7">
        <f>E27+E28</f>
        <v>0</v>
      </c>
    </row>
    <row r="30" spans="3:5" ht="15">
      <c r="C30" s="18"/>
      <c r="D30" s="59"/>
      <c r="E30" s="60"/>
    </row>
    <row r="33" ht="15">
      <c r="E33" s="21"/>
    </row>
    <row r="34" ht="15">
      <c r="E34" s="21"/>
    </row>
  </sheetData>
  <sheetProtection/>
  <mergeCells count="4">
    <mergeCell ref="C1:E1"/>
    <mergeCell ref="C6:E6"/>
    <mergeCell ref="C4:E4"/>
    <mergeCell ref="C2:E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N8"/>
  <sheetViews>
    <sheetView zoomScalePageLayoutView="0" workbookViewId="0" topLeftCell="A1">
      <selection activeCell="G7" sqref="F2:G7"/>
    </sheetView>
  </sheetViews>
  <sheetFormatPr defaultColWidth="9.140625" defaultRowHeight="15"/>
  <cols>
    <col min="1" max="1" width="4.7109375" style="0" customWidth="1"/>
    <col min="2" max="2" width="20.7109375" style="0" customWidth="1"/>
    <col min="3" max="3" width="35.7109375" style="0" customWidth="1"/>
    <col min="4" max="4" width="7.7109375" style="0" customWidth="1"/>
    <col min="5" max="5" width="8.7109375" style="0" customWidth="1"/>
    <col min="6" max="9" width="12.7109375" style="0" customWidth="1"/>
    <col min="10" max="10" width="20.7109375" style="0" customWidth="1"/>
    <col min="11" max="11" width="12.7109375" style="0" customWidth="1"/>
    <col min="12" max="12" width="6.7109375" style="0" customWidth="1"/>
    <col min="13" max="14" width="8.7109375" style="0" customWidth="1"/>
  </cols>
  <sheetData>
    <row r="1" spans="1:14" ht="25.5">
      <c r="A1" s="5" t="s">
        <v>0</v>
      </c>
      <c r="B1" s="5" t="s">
        <v>53</v>
      </c>
      <c r="C1" s="5" t="s">
        <v>54</v>
      </c>
      <c r="D1" s="2" t="s">
        <v>55</v>
      </c>
      <c r="E1" s="2" t="s">
        <v>56</v>
      </c>
      <c r="F1" s="2" t="s">
        <v>57</v>
      </c>
      <c r="G1" s="2" t="s">
        <v>58</v>
      </c>
      <c r="H1" s="2" t="s">
        <v>59</v>
      </c>
      <c r="I1" s="2" t="s">
        <v>60</v>
      </c>
      <c r="J1" s="12" t="s">
        <v>61</v>
      </c>
      <c r="K1" s="12" t="s">
        <v>62</v>
      </c>
      <c r="L1" s="12" t="s">
        <v>63</v>
      </c>
      <c r="M1" s="12" t="s">
        <v>64</v>
      </c>
      <c r="N1" s="12" t="s">
        <v>65</v>
      </c>
    </row>
    <row r="2" spans="1:14" ht="38.25">
      <c r="A2" s="6">
        <v>1</v>
      </c>
      <c r="B2" s="22" t="s">
        <v>207</v>
      </c>
      <c r="C2" s="6" t="s">
        <v>208</v>
      </c>
      <c r="D2" s="22">
        <v>14.96</v>
      </c>
      <c r="E2" s="6" t="s">
        <v>75</v>
      </c>
      <c r="F2" s="1"/>
      <c r="G2" s="1"/>
      <c r="H2" s="3">
        <f aca="true" t="shared" si="0" ref="H2:H7">ROUND(F2*D2,0)</f>
        <v>0</v>
      </c>
      <c r="I2" s="3">
        <f aca="true" t="shared" si="1" ref="I2:I7">ROUND(G2*D2,0)</f>
        <v>0</v>
      </c>
      <c r="J2" s="13" t="s">
        <v>209</v>
      </c>
      <c r="K2" s="14" t="s">
        <v>210</v>
      </c>
      <c r="L2" s="6" t="s">
        <v>70</v>
      </c>
      <c r="M2" s="6">
        <v>47</v>
      </c>
      <c r="N2" s="6">
        <v>0.18</v>
      </c>
    </row>
    <row r="3" spans="1:14" ht="38.25">
      <c r="A3" s="6">
        <v>2</v>
      </c>
      <c r="B3" s="22" t="s">
        <v>211</v>
      </c>
      <c r="C3" s="6" t="s">
        <v>212</v>
      </c>
      <c r="D3" s="22">
        <v>17.96</v>
      </c>
      <c r="E3" s="6" t="s">
        <v>75</v>
      </c>
      <c r="F3" s="1"/>
      <c r="G3" s="1"/>
      <c r="H3" s="3">
        <f t="shared" si="0"/>
        <v>0</v>
      </c>
      <c r="I3" s="3">
        <f t="shared" si="1"/>
        <v>0</v>
      </c>
      <c r="J3" s="13" t="s">
        <v>209</v>
      </c>
      <c r="K3" s="14" t="s">
        <v>213</v>
      </c>
      <c r="L3" s="6" t="s">
        <v>70</v>
      </c>
      <c r="M3" s="6">
        <v>47</v>
      </c>
      <c r="N3" s="6">
        <v>0.22</v>
      </c>
    </row>
    <row r="4" spans="1:14" ht="51">
      <c r="A4" s="6">
        <v>3</v>
      </c>
      <c r="B4" s="22" t="s">
        <v>214</v>
      </c>
      <c r="C4" s="6" t="s">
        <v>215</v>
      </c>
      <c r="D4" s="22">
        <v>14.96</v>
      </c>
      <c r="E4" s="6" t="s">
        <v>75</v>
      </c>
      <c r="F4" s="1"/>
      <c r="G4" s="1"/>
      <c r="H4" s="3">
        <f t="shared" si="0"/>
        <v>0</v>
      </c>
      <c r="I4" s="3">
        <f t="shared" si="1"/>
        <v>0</v>
      </c>
      <c r="J4" s="13" t="s">
        <v>209</v>
      </c>
      <c r="K4" s="14" t="s">
        <v>216</v>
      </c>
      <c r="L4" s="6" t="s">
        <v>70</v>
      </c>
      <c r="M4" s="6">
        <v>47</v>
      </c>
      <c r="N4" s="6">
        <v>0.26</v>
      </c>
    </row>
    <row r="5" spans="1:14" ht="76.5">
      <c r="A5" s="6">
        <v>4</v>
      </c>
      <c r="B5" s="22" t="s">
        <v>217</v>
      </c>
      <c r="C5" s="6" t="s">
        <v>218</v>
      </c>
      <c r="D5" s="22">
        <v>14.96</v>
      </c>
      <c r="E5" s="6" t="s">
        <v>75</v>
      </c>
      <c r="F5" s="1"/>
      <c r="G5" s="1"/>
      <c r="H5" s="3">
        <f t="shared" si="0"/>
        <v>0</v>
      </c>
      <c r="I5" s="3">
        <f t="shared" si="1"/>
        <v>0</v>
      </c>
      <c r="J5" s="13" t="s">
        <v>209</v>
      </c>
      <c r="K5" s="14" t="s">
        <v>219</v>
      </c>
      <c r="L5" s="6" t="s">
        <v>70</v>
      </c>
      <c r="M5" s="6">
        <v>47</v>
      </c>
      <c r="N5" s="6">
        <v>0.26</v>
      </c>
    </row>
    <row r="6" spans="1:14" ht="76.5">
      <c r="A6" s="6">
        <v>5</v>
      </c>
      <c r="B6" s="22" t="s">
        <v>220</v>
      </c>
      <c r="C6" s="6" t="s">
        <v>221</v>
      </c>
      <c r="D6" s="22">
        <v>1222.03</v>
      </c>
      <c r="E6" s="6" t="s">
        <v>75</v>
      </c>
      <c r="F6" s="1"/>
      <c r="G6" s="1"/>
      <c r="H6" s="3">
        <f t="shared" si="0"/>
        <v>0</v>
      </c>
      <c r="I6" s="3">
        <f t="shared" si="1"/>
        <v>0</v>
      </c>
      <c r="J6" s="13" t="s">
        <v>222</v>
      </c>
      <c r="K6" s="14" t="s">
        <v>223</v>
      </c>
      <c r="L6" s="6" t="s">
        <v>70</v>
      </c>
      <c r="M6" s="6">
        <v>47</v>
      </c>
      <c r="N6" s="6">
        <v>0.17</v>
      </c>
    </row>
    <row r="7" spans="1:14" ht="76.5">
      <c r="A7" s="6">
        <v>6</v>
      </c>
      <c r="B7" s="22" t="s">
        <v>224</v>
      </c>
      <c r="C7" s="6" t="s">
        <v>225</v>
      </c>
      <c r="D7" s="22">
        <v>1222.03</v>
      </c>
      <c r="E7" s="6" t="s">
        <v>75</v>
      </c>
      <c r="F7" s="1"/>
      <c r="G7" s="1"/>
      <c r="H7" s="3">
        <f t="shared" si="0"/>
        <v>0</v>
      </c>
      <c r="I7" s="3">
        <f t="shared" si="1"/>
        <v>0</v>
      </c>
      <c r="J7" s="13" t="s">
        <v>222</v>
      </c>
      <c r="K7" s="14" t="s">
        <v>226</v>
      </c>
      <c r="L7" s="6" t="s">
        <v>70</v>
      </c>
      <c r="M7" s="6">
        <v>47</v>
      </c>
      <c r="N7" s="6">
        <v>0.24</v>
      </c>
    </row>
    <row r="8" spans="1:9" ht="15">
      <c r="A8" s="4"/>
      <c r="B8" s="4"/>
      <c r="C8" s="4" t="s">
        <v>71</v>
      </c>
      <c r="D8" s="4"/>
      <c r="E8" s="4"/>
      <c r="F8" s="4"/>
      <c r="G8" s="4"/>
      <c r="H8" s="15">
        <f>ROUND(SUM(H2:H7),0)</f>
        <v>0</v>
      </c>
      <c r="I8" s="15">
        <f>ROUND(SUM(I2:I7),0)</f>
        <v>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N3"/>
  <sheetViews>
    <sheetView zoomScalePageLayoutView="0" workbookViewId="0" topLeftCell="A1">
      <selection activeCell="G2" sqref="F2:G2"/>
    </sheetView>
  </sheetViews>
  <sheetFormatPr defaultColWidth="9.140625" defaultRowHeight="15"/>
  <cols>
    <col min="1" max="1" width="4.7109375" style="0" customWidth="1"/>
    <col min="2" max="2" width="20.7109375" style="0" customWidth="1"/>
    <col min="3" max="3" width="35.7109375" style="0" customWidth="1"/>
    <col min="4" max="4" width="7.7109375" style="0" customWidth="1"/>
    <col min="5" max="5" width="8.7109375" style="0" customWidth="1"/>
    <col min="6" max="9" width="12.7109375" style="0" customWidth="1"/>
    <col min="10" max="10" width="20.7109375" style="0" customWidth="1"/>
    <col min="11" max="11" width="12.7109375" style="0" customWidth="1"/>
    <col min="12" max="12" width="6.7109375" style="0" customWidth="1"/>
    <col min="13" max="14" width="8.7109375" style="0" customWidth="1"/>
  </cols>
  <sheetData>
    <row r="1" spans="1:14" ht="25.5">
      <c r="A1" s="5" t="s">
        <v>0</v>
      </c>
      <c r="B1" s="5" t="s">
        <v>53</v>
      </c>
      <c r="C1" s="5" t="s">
        <v>54</v>
      </c>
      <c r="D1" s="2" t="s">
        <v>55</v>
      </c>
      <c r="E1" s="2" t="s">
        <v>56</v>
      </c>
      <c r="F1" s="2" t="s">
        <v>57</v>
      </c>
      <c r="G1" s="2" t="s">
        <v>58</v>
      </c>
      <c r="H1" s="2" t="s">
        <v>59</v>
      </c>
      <c r="I1" s="2" t="s">
        <v>60</v>
      </c>
      <c r="J1" s="12" t="s">
        <v>61</v>
      </c>
      <c r="K1" s="12" t="s">
        <v>62</v>
      </c>
      <c r="L1" s="12" t="s">
        <v>63</v>
      </c>
      <c r="M1" s="12" t="s">
        <v>64</v>
      </c>
      <c r="N1" s="12" t="s">
        <v>65</v>
      </c>
    </row>
    <row r="2" spans="1:14" ht="127.5">
      <c r="A2" s="6">
        <v>1</v>
      </c>
      <c r="B2" s="22" t="s">
        <v>227</v>
      </c>
      <c r="C2" s="6" t="s">
        <v>228</v>
      </c>
      <c r="D2" s="22">
        <v>6.8</v>
      </c>
      <c r="E2" s="6" t="s">
        <v>75</v>
      </c>
      <c r="F2" s="1"/>
      <c r="G2" s="1"/>
      <c r="H2" s="3">
        <f>ROUND(F2*D2,0)</f>
        <v>0</v>
      </c>
      <c r="I2" s="3">
        <f>ROUND(G2*D2,0)</f>
        <v>0</v>
      </c>
      <c r="J2" s="13" t="s">
        <v>229</v>
      </c>
      <c r="K2" s="14" t="s">
        <v>230</v>
      </c>
      <c r="L2" s="6" t="s">
        <v>70</v>
      </c>
      <c r="M2" s="6">
        <v>48</v>
      </c>
      <c r="N2" s="6">
        <v>0.58</v>
      </c>
    </row>
    <row r="3" spans="1:9" ht="15">
      <c r="A3" s="4"/>
      <c r="B3" s="4"/>
      <c r="C3" s="4" t="s">
        <v>71</v>
      </c>
      <c r="D3" s="4"/>
      <c r="E3" s="4"/>
      <c r="F3" s="4"/>
      <c r="G3" s="4"/>
      <c r="H3" s="15">
        <f>ROUND(SUM(H2:H2),0)</f>
        <v>0</v>
      </c>
      <c r="I3" s="15">
        <f>ROUND(SUM(I2:I2),0)</f>
        <v>0</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N3"/>
  <sheetViews>
    <sheetView zoomScalePageLayoutView="0" workbookViewId="0" topLeftCell="A1">
      <selection activeCell="G2" sqref="F2:G2"/>
    </sheetView>
  </sheetViews>
  <sheetFormatPr defaultColWidth="9.140625" defaultRowHeight="15"/>
  <cols>
    <col min="1" max="1" width="4.7109375" style="0" customWidth="1"/>
    <col min="2" max="2" width="20.7109375" style="0" customWidth="1"/>
    <col min="3" max="3" width="35.7109375" style="0" customWidth="1"/>
    <col min="4" max="4" width="7.7109375" style="0" customWidth="1"/>
    <col min="5" max="5" width="8.7109375" style="0" customWidth="1"/>
    <col min="6" max="9" width="12.7109375" style="0" customWidth="1"/>
    <col min="10" max="10" width="20.7109375" style="0" customWidth="1"/>
    <col min="11" max="11" width="12.7109375" style="0" customWidth="1"/>
    <col min="12" max="12" width="6.7109375" style="0" customWidth="1"/>
    <col min="13" max="14" width="8.7109375" style="0" customWidth="1"/>
  </cols>
  <sheetData>
    <row r="1" spans="1:14" ht="25.5">
      <c r="A1" s="5" t="s">
        <v>0</v>
      </c>
      <c r="B1" s="5" t="s">
        <v>53</v>
      </c>
      <c r="C1" s="5" t="s">
        <v>54</v>
      </c>
      <c r="D1" s="2" t="s">
        <v>55</v>
      </c>
      <c r="E1" s="2" t="s">
        <v>56</v>
      </c>
      <c r="F1" s="2" t="s">
        <v>57</v>
      </c>
      <c r="G1" s="2" t="s">
        <v>58</v>
      </c>
      <c r="H1" s="2" t="s">
        <v>59</v>
      </c>
      <c r="I1" s="2" t="s">
        <v>60</v>
      </c>
      <c r="J1" s="12" t="s">
        <v>61</v>
      </c>
      <c r="K1" s="12" t="s">
        <v>62</v>
      </c>
      <c r="L1" s="12" t="s">
        <v>63</v>
      </c>
      <c r="M1" s="12" t="s">
        <v>64</v>
      </c>
      <c r="N1" s="12" t="s">
        <v>65</v>
      </c>
    </row>
    <row r="2" spans="1:14" ht="89.25">
      <c r="A2" s="6">
        <v>1</v>
      </c>
      <c r="B2" s="22" t="s">
        <v>231</v>
      </c>
      <c r="C2" s="6" t="s">
        <v>232</v>
      </c>
      <c r="D2" s="22">
        <v>12</v>
      </c>
      <c r="E2" s="6" t="s">
        <v>15</v>
      </c>
      <c r="F2" s="1"/>
      <c r="G2" s="1"/>
      <c r="H2" s="3">
        <f>ROUND(F2*D2,0)</f>
        <v>0</v>
      </c>
      <c r="I2" s="3">
        <f>ROUND(G2*D2,0)</f>
        <v>0</v>
      </c>
      <c r="J2" s="13" t="s">
        <v>233</v>
      </c>
      <c r="K2" s="14"/>
      <c r="L2" s="6"/>
      <c r="M2" s="6">
        <v>49</v>
      </c>
      <c r="N2" s="6">
        <v>2.2</v>
      </c>
    </row>
    <row r="3" spans="1:9" ht="15">
      <c r="A3" s="4"/>
      <c r="B3" s="4"/>
      <c r="C3" s="4" t="s">
        <v>71</v>
      </c>
      <c r="D3" s="4"/>
      <c r="E3" s="4"/>
      <c r="F3" s="4"/>
      <c r="G3" s="4"/>
      <c r="H3" s="15">
        <f>ROUND(SUM(H2:H2),0)</f>
        <v>0</v>
      </c>
      <c r="I3" s="15">
        <f>ROUND(SUM(I2:I2),0)</f>
        <v>0</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90"/>
  <sheetViews>
    <sheetView zoomScale="115" zoomScaleNormal="115" zoomScalePageLayoutView="0" workbookViewId="0" topLeftCell="A79">
      <selection activeCell="E60" sqref="E60:F89"/>
    </sheetView>
  </sheetViews>
  <sheetFormatPr defaultColWidth="9.140625" defaultRowHeight="15"/>
  <cols>
    <col min="1" max="1" width="10.140625" style="27" customWidth="1"/>
    <col min="2" max="2" width="33.421875" style="18" customWidth="1"/>
    <col min="3" max="16384" width="9.140625" style="18" customWidth="1"/>
  </cols>
  <sheetData>
    <row r="1" spans="1:8" s="66" customFormat="1" ht="41.25" customHeight="1">
      <c r="A1" s="26" t="s">
        <v>53</v>
      </c>
      <c r="B1" s="19" t="s">
        <v>54</v>
      </c>
      <c r="C1" s="19" t="s">
        <v>55</v>
      </c>
      <c r="D1" s="19" t="s">
        <v>56</v>
      </c>
      <c r="E1" s="19" t="s">
        <v>57</v>
      </c>
      <c r="F1" s="19" t="s">
        <v>58</v>
      </c>
      <c r="G1" s="19" t="s">
        <v>59</v>
      </c>
      <c r="H1" s="19" t="s">
        <v>60</v>
      </c>
    </row>
    <row r="2" spans="1:7" s="53" customFormat="1" ht="16.5" customHeight="1">
      <c r="A2" s="35" t="s">
        <v>256</v>
      </c>
      <c r="B2" s="69" t="s">
        <v>257</v>
      </c>
      <c r="C2" s="70"/>
      <c r="D2" s="70"/>
      <c r="E2" s="70"/>
      <c r="F2" s="70"/>
      <c r="G2" s="71"/>
    </row>
    <row r="3" spans="1:8" s="34" customFormat="1" ht="30" customHeight="1">
      <c r="A3" s="30" t="s">
        <v>32</v>
      </c>
      <c r="B3" s="31" t="s">
        <v>249</v>
      </c>
      <c r="C3" s="32">
        <v>7</v>
      </c>
      <c r="D3" s="32" t="s">
        <v>12</v>
      </c>
      <c r="E3" s="44"/>
      <c r="F3" s="44"/>
      <c r="G3" s="33">
        <f>C3*E3</f>
        <v>0</v>
      </c>
      <c r="H3" s="33">
        <f>C3*F3</f>
        <v>0</v>
      </c>
    </row>
    <row r="4" spans="1:8" s="34" customFormat="1" ht="45" customHeight="1">
      <c r="A4" s="30" t="s">
        <v>33</v>
      </c>
      <c r="B4" s="31" t="s">
        <v>250</v>
      </c>
      <c r="C4" s="32">
        <v>20</v>
      </c>
      <c r="D4" s="32" t="s">
        <v>12</v>
      </c>
      <c r="E4" s="44"/>
      <c r="F4" s="44"/>
      <c r="G4" s="33">
        <f aca="true" t="shared" si="0" ref="G4:G9">C4*E4</f>
        <v>0</v>
      </c>
      <c r="H4" s="33">
        <f aca="true" t="shared" si="1" ref="H4:H9">C4*F4</f>
        <v>0</v>
      </c>
    </row>
    <row r="5" spans="1:8" s="34" customFormat="1" ht="47.25" customHeight="1">
      <c r="A5" s="30" t="s">
        <v>34</v>
      </c>
      <c r="B5" s="31" t="s">
        <v>251</v>
      </c>
      <c r="C5" s="32">
        <v>20</v>
      </c>
      <c r="D5" s="32" t="s">
        <v>12</v>
      </c>
      <c r="E5" s="44"/>
      <c r="F5" s="44"/>
      <c r="G5" s="33">
        <f t="shared" si="0"/>
        <v>0</v>
      </c>
      <c r="H5" s="33">
        <f t="shared" si="1"/>
        <v>0</v>
      </c>
    </row>
    <row r="6" spans="1:8" s="34" customFormat="1" ht="45" customHeight="1">
      <c r="A6" s="30" t="s">
        <v>89</v>
      </c>
      <c r="B6" s="31" t="s">
        <v>252</v>
      </c>
      <c r="C6" s="32">
        <v>20</v>
      </c>
      <c r="D6" s="32" t="s">
        <v>12</v>
      </c>
      <c r="E6" s="44"/>
      <c r="F6" s="44"/>
      <c r="G6" s="33">
        <f t="shared" si="0"/>
        <v>0</v>
      </c>
      <c r="H6" s="33">
        <f t="shared" si="1"/>
        <v>0</v>
      </c>
    </row>
    <row r="7" spans="1:8" s="34" customFormat="1" ht="38.25">
      <c r="A7" s="30" t="s">
        <v>90</v>
      </c>
      <c r="B7" s="31" t="s">
        <v>253</v>
      </c>
      <c r="C7" s="32">
        <v>15</v>
      </c>
      <c r="D7" s="32" t="s">
        <v>12</v>
      </c>
      <c r="E7" s="44"/>
      <c r="F7" s="44"/>
      <c r="G7" s="33">
        <f t="shared" si="0"/>
        <v>0</v>
      </c>
      <c r="H7" s="33">
        <f t="shared" si="1"/>
        <v>0</v>
      </c>
    </row>
    <row r="8" spans="1:8" s="34" customFormat="1" ht="30.75" customHeight="1">
      <c r="A8" s="30" t="s">
        <v>91</v>
      </c>
      <c r="B8" s="31" t="s">
        <v>254</v>
      </c>
      <c r="C8" s="32">
        <v>27</v>
      </c>
      <c r="D8" s="32" t="s">
        <v>12</v>
      </c>
      <c r="E8" s="44"/>
      <c r="F8" s="44"/>
      <c r="G8" s="33">
        <f t="shared" si="0"/>
        <v>0</v>
      </c>
      <c r="H8" s="33">
        <f t="shared" si="1"/>
        <v>0</v>
      </c>
    </row>
    <row r="9" spans="1:8" s="34" customFormat="1" ht="33" customHeight="1">
      <c r="A9" s="30" t="s">
        <v>92</v>
      </c>
      <c r="B9" s="31" t="s">
        <v>255</v>
      </c>
      <c r="C9" s="32">
        <v>27</v>
      </c>
      <c r="D9" s="32" t="s">
        <v>12</v>
      </c>
      <c r="E9" s="44"/>
      <c r="F9" s="44"/>
      <c r="G9" s="33">
        <f t="shared" si="0"/>
        <v>0</v>
      </c>
      <c r="H9" s="33">
        <f t="shared" si="1"/>
        <v>0</v>
      </c>
    </row>
    <row r="10" spans="1:8" s="34" customFormat="1" ht="12.75" customHeight="1">
      <c r="A10" s="30"/>
      <c r="B10" s="54"/>
      <c r="C10" s="42"/>
      <c r="D10" s="42"/>
      <c r="E10" s="55"/>
      <c r="F10" s="55"/>
      <c r="G10" s="56"/>
      <c r="H10" s="33"/>
    </row>
    <row r="11" spans="1:8" s="53" customFormat="1" ht="18" customHeight="1">
      <c r="A11" s="35" t="s">
        <v>267</v>
      </c>
      <c r="B11" s="69" t="s">
        <v>268</v>
      </c>
      <c r="C11" s="70"/>
      <c r="D11" s="70"/>
      <c r="E11" s="70"/>
      <c r="F11" s="70"/>
      <c r="G11" s="71"/>
      <c r="H11" s="32"/>
    </row>
    <row r="12" spans="1:8" s="37" customFormat="1" ht="33" customHeight="1">
      <c r="A12" s="30" t="s">
        <v>32</v>
      </c>
      <c r="B12" s="31" t="s">
        <v>258</v>
      </c>
      <c r="C12" s="32">
        <v>55</v>
      </c>
      <c r="D12" s="32" t="s">
        <v>12</v>
      </c>
      <c r="E12" s="44"/>
      <c r="F12" s="44"/>
      <c r="G12" s="36">
        <f>C12*E12</f>
        <v>0</v>
      </c>
      <c r="H12" s="32">
        <f>C12*F12</f>
        <v>0</v>
      </c>
    </row>
    <row r="13" spans="1:8" s="37" customFormat="1" ht="33" customHeight="1">
      <c r="A13" s="30" t="s">
        <v>33</v>
      </c>
      <c r="B13" s="38" t="s">
        <v>259</v>
      </c>
      <c r="C13" s="32">
        <v>140</v>
      </c>
      <c r="D13" s="32" t="s">
        <v>12</v>
      </c>
      <c r="E13" s="32"/>
      <c r="F13" s="32"/>
      <c r="G13" s="36">
        <f aca="true" t="shared" si="2" ref="G13:G49">C13*E13</f>
        <v>0</v>
      </c>
      <c r="H13" s="32">
        <f aca="true" t="shared" si="3" ref="H13:H50">C13*F13</f>
        <v>0</v>
      </c>
    </row>
    <row r="14" spans="1:8" s="53" customFormat="1" ht="33" customHeight="1">
      <c r="A14" s="30" t="s">
        <v>34</v>
      </c>
      <c r="B14" s="31" t="s">
        <v>260</v>
      </c>
      <c r="C14" s="32">
        <v>27</v>
      </c>
      <c r="D14" s="32" t="s">
        <v>15</v>
      </c>
      <c r="E14" s="32"/>
      <c r="F14" s="32"/>
      <c r="G14" s="36">
        <f t="shared" si="2"/>
        <v>0</v>
      </c>
      <c r="H14" s="32">
        <f t="shared" si="3"/>
        <v>0</v>
      </c>
    </row>
    <row r="15" spans="1:8" s="34" customFormat="1" ht="33" customHeight="1">
      <c r="A15" s="30" t="s">
        <v>89</v>
      </c>
      <c r="B15" s="32" t="s">
        <v>261</v>
      </c>
      <c r="C15" s="32">
        <v>3</v>
      </c>
      <c r="D15" s="32" t="s">
        <v>15</v>
      </c>
      <c r="E15" s="32"/>
      <c r="F15" s="32"/>
      <c r="G15" s="36">
        <f t="shared" si="2"/>
        <v>0</v>
      </c>
      <c r="H15" s="32">
        <f t="shared" si="3"/>
        <v>0</v>
      </c>
    </row>
    <row r="16" spans="1:8" s="34" customFormat="1" ht="33" customHeight="1">
      <c r="A16" s="30" t="s">
        <v>90</v>
      </c>
      <c r="B16" s="38" t="s">
        <v>262</v>
      </c>
      <c r="C16" s="32">
        <v>25</v>
      </c>
      <c r="D16" s="32" t="s">
        <v>12</v>
      </c>
      <c r="E16" s="32"/>
      <c r="F16" s="32"/>
      <c r="G16" s="36">
        <f t="shared" si="2"/>
        <v>0</v>
      </c>
      <c r="H16" s="32">
        <f t="shared" si="3"/>
        <v>0</v>
      </c>
    </row>
    <row r="17" spans="1:8" s="34" customFormat="1" ht="33" customHeight="1">
      <c r="A17" s="30" t="s">
        <v>91</v>
      </c>
      <c r="B17" s="31" t="s">
        <v>263</v>
      </c>
      <c r="C17" s="32">
        <v>50</v>
      </c>
      <c r="D17" s="32" t="s">
        <v>12</v>
      </c>
      <c r="E17" s="32"/>
      <c r="F17" s="32"/>
      <c r="G17" s="36">
        <f t="shared" si="2"/>
        <v>0</v>
      </c>
      <c r="H17" s="32">
        <f t="shared" si="3"/>
        <v>0</v>
      </c>
    </row>
    <row r="18" spans="1:8" s="34" customFormat="1" ht="33" customHeight="1">
      <c r="A18" s="30" t="s">
        <v>92</v>
      </c>
      <c r="B18" s="31" t="s">
        <v>264</v>
      </c>
      <c r="C18" s="32">
        <v>22</v>
      </c>
      <c r="D18" s="32" t="s">
        <v>12</v>
      </c>
      <c r="E18" s="32"/>
      <c r="F18" s="32"/>
      <c r="G18" s="36">
        <f t="shared" si="2"/>
        <v>0</v>
      </c>
      <c r="H18" s="32">
        <f t="shared" si="3"/>
        <v>0</v>
      </c>
    </row>
    <row r="19" spans="1:8" s="34" customFormat="1" ht="34.5" customHeight="1">
      <c r="A19" s="30" t="s">
        <v>265</v>
      </c>
      <c r="B19" s="31" t="s">
        <v>266</v>
      </c>
      <c r="C19" s="32">
        <v>1</v>
      </c>
      <c r="D19" s="32" t="s">
        <v>15</v>
      </c>
      <c r="E19" s="32"/>
      <c r="F19" s="32"/>
      <c r="G19" s="36">
        <f t="shared" si="2"/>
        <v>0</v>
      </c>
      <c r="H19" s="32">
        <f t="shared" si="3"/>
        <v>0</v>
      </c>
    </row>
    <row r="20" spans="1:8" s="53" customFormat="1" ht="43.5" customHeight="1">
      <c r="A20" s="30" t="s">
        <v>269</v>
      </c>
      <c r="B20" s="31" t="s">
        <v>270</v>
      </c>
      <c r="C20" s="32">
        <v>70</v>
      </c>
      <c r="D20" s="32" t="s">
        <v>12</v>
      </c>
      <c r="E20" s="32"/>
      <c r="F20" s="32"/>
      <c r="G20" s="36">
        <f t="shared" si="2"/>
        <v>0</v>
      </c>
      <c r="H20" s="32">
        <f t="shared" si="3"/>
        <v>0</v>
      </c>
    </row>
    <row r="21" spans="1:8" s="34" customFormat="1" ht="30" customHeight="1">
      <c r="A21" s="30" t="s">
        <v>271</v>
      </c>
      <c r="B21" s="32" t="s">
        <v>272</v>
      </c>
      <c r="C21" s="32">
        <v>20</v>
      </c>
      <c r="D21" s="32" t="s">
        <v>15</v>
      </c>
      <c r="E21" s="44"/>
      <c r="F21" s="44"/>
      <c r="G21" s="36">
        <f t="shared" si="2"/>
        <v>0</v>
      </c>
      <c r="H21" s="32">
        <f t="shared" si="3"/>
        <v>0</v>
      </c>
    </row>
    <row r="22" spans="1:8" s="34" customFormat="1" ht="29.25" customHeight="1">
      <c r="A22" s="30" t="s">
        <v>273</v>
      </c>
      <c r="B22" s="32" t="s">
        <v>274</v>
      </c>
      <c r="C22" s="32">
        <v>60</v>
      </c>
      <c r="D22" s="32" t="s">
        <v>12</v>
      </c>
      <c r="E22" s="44"/>
      <c r="F22" s="44"/>
      <c r="G22" s="36">
        <f t="shared" si="2"/>
        <v>0</v>
      </c>
      <c r="H22" s="32">
        <f t="shared" si="3"/>
        <v>0</v>
      </c>
    </row>
    <row r="23" spans="1:8" s="34" customFormat="1" ht="30.75" customHeight="1">
      <c r="A23" s="30" t="s">
        <v>275</v>
      </c>
      <c r="B23" s="32" t="s">
        <v>276</v>
      </c>
      <c r="C23" s="32">
        <v>7</v>
      </c>
      <c r="D23" s="32" t="s">
        <v>15</v>
      </c>
      <c r="E23" s="32"/>
      <c r="F23" s="32"/>
      <c r="G23" s="36">
        <f t="shared" si="2"/>
        <v>0</v>
      </c>
      <c r="H23" s="32">
        <f t="shared" si="3"/>
        <v>0</v>
      </c>
    </row>
    <row r="24" spans="1:8" s="34" customFormat="1" ht="30.75" customHeight="1">
      <c r="A24" s="30" t="s">
        <v>277</v>
      </c>
      <c r="B24" s="32" t="s">
        <v>278</v>
      </c>
      <c r="C24" s="32">
        <v>5</v>
      </c>
      <c r="D24" s="32" t="s">
        <v>15</v>
      </c>
      <c r="E24" s="32"/>
      <c r="F24" s="32"/>
      <c r="G24" s="36">
        <f t="shared" si="2"/>
        <v>0</v>
      </c>
      <c r="H24" s="32">
        <f t="shared" si="3"/>
        <v>0</v>
      </c>
    </row>
    <row r="25" spans="1:8" s="34" customFormat="1" ht="30.75" customHeight="1">
      <c r="A25" s="30" t="s">
        <v>279</v>
      </c>
      <c r="B25" s="32" t="s">
        <v>280</v>
      </c>
      <c r="C25" s="32">
        <v>6</v>
      </c>
      <c r="D25" s="32" t="s">
        <v>15</v>
      </c>
      <c r="E25" s="32"/>
      <c r="F25" s="32"/>
      <c r="G25" s="36">
        <f t="shared" si="2"/>
        <v>0</v>
      </c>
      <c r="H25" s="32">
        <f t="shared" si="3"/>
        <v>0</v>
      </c>
    </row>
    <row r="26" spans="1:8" s="34" customFormat="1" ht="31.5" customHeight="1">
      <c r="A26" s="30" t="s">
        <v>281</v>
      </c>
      <c r="B26" s="32" t="s">
        <v>282</v>
      </c>
      <c r="C26" s="32">
        <v>70</v>
      </c>
      <c r="D26" s="32" t="s">
        <v>12</v>
      </c>
      <c r="E26" s="32"/>
      <c r="F26" s="32"/>
      <c r="G26" s="36">
        <f t="shared" si="2"/>
        <v>0</v>
      </c>
      <c r="H26" s="32">
        <f t="shared" si="3"/>
        <v>0</v>
      </c>
    </row>
    <row r="27" spans="1:8" s="34" customFormat="1" ht="56.25" customHeight="1">
      <c r="A27" s="30" t="s">
        <v>283</v>
      </c>
      <c r="B27" s="31" t="s">
        <v>284</v>
      </c>
      <c r="C27" s="32">
        <v>40</v>
      </c>
      <c r="D27" s="32" t="s">
        <v>12</v>
      </c>
      <c r="E27" s="32"/>
      <c r="F27" s="32"/>
      <c r="G27" s="36">
        <f t="shared" si="2"/>
        <v>0</v>
      </c>
      <c r="H27" s="32">
        <f t="shared" si="3"/>
        <v>0</v>
      </c>
    </row>
    <row r="28" spans="1:8" s="34" customFormat="1" ht="24.75" customHeight="1">
      <c r="A28" s="30" t="s">
        <v>285</v>
      </c>
      <c r="B28" s="32" t="s">
        <v>272</v>
      </c>
      <c r="C28" s="32">
        <v>22</v>
      </c>
      <c r="D28" s="32" t="s">
        <v>15</v>
      </c>
      <c r="E28" s="44"/>
      <c r="F28" s="44"/>
      <c r="G28" s="36">
        <f t="shared" si="2"/>
        <v>0</v>
      </c>
      <c r="H28" s="32">
        <f t="shared" si="3"/>
        <v>0</v>
      </c>
    </row>
    <row r="29" spans="1:8" s="34" customFormat="1" ht="27" customHeight="1">
      <c r="A29" s="30" t="s">
        <v>286</v>
      </c>
      <c r="B29" s="32" t="s">
        <v>287</v>
      </c>
      <c r="C29" s="32">
        <v>60</v>
      </c>
      <c r="D29" s="32" t="s">
        <v>12</v>
      </c>
      <c r="E29" s="44"/>
      <c r="F29" s="44"/>
      <c r="G29" s="36">
        <f t="shared" si="2"/>
        <v>0</v>
      </c>
      <c r="H29" s="32">
        <f t="shared" si="3"/>
        <v>0</v>
      </c>
    </row>
    <row r="30" spans="1:8" s="34" customFormat="1" ht="43.5" customHeight="1">
      <c r="A30" s="30" t="s">
        <v>288</v>
      </c>
      <c r="B30" s="31" t="s">
        <v>289</v>
      </c>
      <c r="C30" s="32">
        <v>70</v>
      </c>
      <c r="D30" s="32" t="s">
        <v>12</v>
      </c>
      <c r="E30" s="32"/>
      <c r="F30" s="32"/>
      <c r="G30" s="36">
        <f t="shared" si="2"/>
        <v>0</v>
      </c>
      <c r="H30" s="32">
        <f t="shared" si="3"/>
        <v>0</v>
      </c>
    </row>
    <row r="31" spans="1:8" s="34" customFormat="1" ht="29.25" customHeight="1">
      <c r="A31" s="30" t="s">
        <v>290</v>
      </c>
      <c r="B31" s="32" t="s">
        <v>291</v>
      </c>
      <c r="C31" s="32">
        <v>5</v>
      </c>
      <c r="D31" s="32" t="s">
        <v>15</v>
      </c>
      <c r="E31" s="32"/>
      <c r="F31" s="32"/>
      <c r="G31" s="36">
        <f t="shared" si="2"/>
        <v>0</v>
      </c>
      <c r="H31" s="32">
        <f t="shared" si="3"/>
        <v>0</v>
      </c>
    </row>
    <row r="32" spans="1:8" s="34" customFormat="1" ht="43.5" customHeight="1">
      <c r="A32" s="30" t="s">
        <v>292</v>
      </c>
      <c r="B32" s="32" t="s">
        <v>293</v>
      </c>
      <c r="C32" s="39">
        <v>5</v>
      </c>
      <c r="D32" s="39" t="s">
        <v>15</v>
      </c>
      <c r="E32" s="32"/>
      <c r="F32" s="32"/>
      <c r="G32" s="36">
        <f t="shared" si="2"/>
        <v>0</v>
      </c>
      <c r="H32" s="32">
        <f t="shared" si="3"/>
        <v>0</v>
      </c>
    </row>
    <row r="33" spans="1:8" s="34" customFormat="1" ht="33" customHeight="1">
      <c r="A33" s="30" t="s">
        <v>294</v>
      </c>
      <c r="B33" s="32" t="s">
        <v>295</v>
      </c>
      <c r="C33" s="39">
        <v>2</v>
      </c>
      <c r="D33" s="39" t="s">
        <v>15</v>
      </c>
      <c r="E33" s="32"/>
      <c r="F33" s="32"/>
      <c r="G33" s="36">
        <f t="shared" si="2"/>
        <v>0</v>
      </c>
      <c r="H33" s="32">
        <f t="shared" si="3"/>
        <v>0</v>
      </c>
    </row>
    <row r="34" spans="1:8" s="34" customFormat="1" ht="29.25" customHeight="1">
      <c r="A34" s="30" t="s">
        <v>296</v>
      </c>
      <c r="B34" s="32" t="s">
        <v>297</v>
      </c>
      <c r="C34" s="39">
        <v>3</v>
      </c>
      <c r="D34" s="39" t="s">
        <v>15</v>
      </c>
      <c r="E34" s="32"/>
      <c r="F34" s="32"/>
      <c r="G34" s="36">
        <f t="shared" si="2"/>
        <v>0</v>
      </c>
      <c r="H34" s="32">
        <f t="shared" si="3"/>
        <v>0</v>
      </c>
    </row>
    <row r="35" spans="1:8" s="34" customFormat="1" ht="56.25" customHeight="1">
      <c r="A35" s="30" t="s">
        <v>298</v>
      </c>
      <c r="B35" s="31" t="s">
        <v>299</v>
      </c>
      <c r="C35" s="39">
        <v>150</v>
      </c>
      <c r="D35" s="39" t="s">
        <v>12</v>
      </c>
      <c r="E35" s="32"/>
      <c r="F35" s="32"/>
      <c r="G35" s="36">
        <f t="shared" si="2"/>
        <v>0</v>
      </c>
      <c r="H35" s="32">
        <f t="shared" si="3"/>
        <v>0</v>
      </c>
    </row>
    <row r="36" spans="1:8" s="34" customFormat="1" ht="30.75" customHeight="1">
      <c r="A36" s="30" t="s">
        <v>300</v>
      </c>
      <c r="B36" s="36" t="s">
        <v>301</v>
      </c>
      <c r="C36" s="39">
        <v>3</v>
      </c>
      <c r="D36" s="39" t="s">
        <v>15</v>
      </c>
      <c r="E36" s="32"/>
      <c r="F36" s="32"/>
      <c r="G36" s="36">
        <f t="shared" si="2"/>
        <v>0</v>
      </c>
      <c r="H36" s="32">
        <f t="shared" si="3"/>
        <v>0</v>
      </c>
    </row>
    <row r="37" spans="1:8" s="34" customFormat="1" ht="32.25" customHeight="1">
      <c r="A37" s="30" t="s">
        <v>302</v>
      </c>
      <c r="B37" s="36" t="s">
        <v>303</v>
      </c>
      <c r="C37" s="39">
        <v>4</v>
      </c>
      <c r="D37" s="39" t="s">
        <v>15</v>
      </c>
      <c r="E37" s="32"/>
      <c r="F37" s="32"/>
      <c r="G37" s="36">
        <f t="shared" si="2"/>
        <v>0</v>
      </c>
      <c r="H37" s="32">
        <f t="shared" si="3"/>
        <v>0</v>
      </c>
    </row>
    <row r="38" spans="1:8" s="34" customFormat="1" ht="29.25" customHeight="1">
      <c r="A38" s="30" t="s">
        <v>304</v>
      </c>
      <c r="B38" s="36" t="s">
        <v>305</v>
      </c>
      <c r="C38" s="39">
        <v>4</v>
      </c>
      <c r="D38" s="39" t="s">
        <v>15</v>
      </c>
      <c r="E38" s="32"/>
      <c r="F38" s="32"/>
      <c r="G38" s="36">
        <f t="shared" si="2"/>
        <v>0</v>
      </c>
      <c r="H38" s="32">
        <f t="shared" si="3"/>
        <v>0</v>
      </c>
    </row>
    <row r="39" spans="1:8" s="34" customFormat="1" ht="28.5" customHeight="1">
      <c r="A39" s="30" t="s">
        <v>306</v>
      </c>
      <c r="B39" s="36" t="s">
        <v>307</v>
      </c>
      <c r="C39" s="39">
        <v>4</v>
      </c>
      <c r="D39" s="39" t="s">
        <v>15</v>
      </c>
      <c r="E39" s="32"/>
      <c r="F39" s="32"/>
      <c r="G39" s="36">
        <f t="shared" si="2"/>
        <v>0</v>
      </c>
      <c r="H39" s="32">
        <f t="shared" si="3"/>
        <v>0</v>
      </c>
    </row>
    <row r="40" spans="1:8" s="34" customFormat="1" ht="26.25" customHeight="1">
      <c r="A40" s="30" t="s">
        <v>308</v>
      </c>
      <c r="B40" s="32" t="s">
        <v>309</v>
      </c>
      <c r="C40" s="32">
        <v>60</v>
      </c>
      <c r="D40" s="32" t="s">
        <v>12</v>
      </c>
      <c r="G40" s="36">
        <f t="shared" si="2"/>
        <v>0</v>
      </c>
      <c r="H40" s="32">
        <f t="shared" si="3"/>
        <v>0</v>
      </c>
    </row>
    <row r="41" spans="1:8" s="34" customFormat="1" ht="43.5" customHeight="1">
      <c r="A41" s="30" t="s">
        <v>310</v>
      </c>
      <c r="B41" s="31" t="s">
        <v>311</v>
      </c>
      <c r="C41" s="39">
        <v>120</v>
      </c>
      <c r="D41" s="39" t="s">
        <v>12</v>
      </c>
      <c r="E41" s="32"/>
      <c r="F41" s="32"/>
      <c r="G41" s="36">
        <f t="shared" si="2"/>
        <v>0</v>
      </c>
      <c r="H41" s="32">
        <f t="shared" si="3"/>
        <v>0</v>
      </c>
    </row>
    <row r="42" spans="1:8" s="34" customFormat="1" ht="30.75" customHeight="1">
      <c r="A42" s="30" t="s">
        <v>312</v>
      </c>
      <c r="B42" s="36" t="s">
        <v>313</v>
      </c>
      <c r="C42" s="39">
        <v>2</v>
      </c>
      <c r="D42" s="39" t="s">
        <v>15</v>
      </c>
      <c r="E42" s="32"/>
      <c r="F42" s="32"/>
      <c r="G42" s="36">
        <f t="shared" si="2"/>
        <v>0</v>
      </c>
      <c r="H42" s="32">
        <f t="shared" si="3"/>
        <v>0</v>
      </c>
    </row>
    <row r="43" spans="1:8" s="34" customFormat="1" ht="24.75" customHeight="1">
      <c r="A43" s="30" t="s">
        <v>314</v>
      </c>
      <c r="B43" s="36" t="s">
        <v>315</v>
      </c>
      <c r="C43" s="39">
        <v>19</v>
      </c>
      <c r="D43" s="39" t="s">
        <v>15</v>
      </c>
      <c r="E43" s="32"/>
      <c r="F43" s="32"/>
      <c r="G43" s="36">
        <f t="shared" si="2"/>
        <v>0</v>
      </c>
      <c r="H43" s="32">
        <f t="shared" si="3"/>
        <v>0</v>
      </c>
    </row>
    <row r="44" spans="1:8" s="34" customFormat="1" ht="36" customHeight="1">
      <c r="A44" s="30" t="s">
        <v>316</v>
      </c>
      <c r="B44" s="36" t="s">
        <v>317</v>
      </c>
      <c r="C44" s="39">
        <v>4</v>
      </c>
      <c r="D44" s="39" t="s">
        <v>15</v>
      </c>
      <c r="E44" s="32"/>
      <c r="F44" s="32"/>
      <c r="G44" s="36">
        <f t="shared" si="2"/>
        <v>0</v>
      </c>
      <c r="H44" s="32">
        <f t="shared" si="3"/>
        <v>0</v>
      </c>
    </row>
    <row r="45" spans="1:8" s="34" customFormat="1" ht="17.25" customHeight="1">
      <c r="A45" s="30" t="s">
        <v>318</v>
      </c>
      <c r="B45" s="36" t="s">
        <v>319</v>
      </c>
      <c r="C45" s="39">
        <v>1</v>
      </c>
      <c r="D45" s="39" t="s">
        <v>15</v>
      </c>
      <c r="E45" s="32"/>
      <c r="F45" s="32"/>
      <c r="G45" s="36">
        <f t="shared" si="2"/>
        <v>0</v>
      </c>
      <c r="H45" s="32">
        <f t="shared" si="3"/>
        <v>0</v>
      </c>
    </row>
    <row r="46" spans="1:8" s="34" customFormat="1" ht="17.25" customHeight="1">
      <c r="A46" s="30" t="s">
        <v>320</v>
      </c>
      <c r="B46" s="36" t="s">
        <v>321</v>
      </c>
      <c r="C46" s="39">
        <v>1</v>
      </c>
      <c r="D46" s="39" t="s">
        <v>15</v>
      </c>
      <c r="E46" s="32"/>
      <c r="F46" s="32"/>
      <c r="G46" s="36">
        <f t="shared" si="2"/>
        <v>0</v>
      </c>
      <c r="H46" s="32">
        <f t="shared" si="3"/>
        <v>0</v>
      </c>
    </row>
    <row r="47" spans="1:8" s="34" customFormat="1" ht="16.5" customHeight="1">
      <c r="A47" s="30" t="s">
        <v>322</v>
      </c>
      <c r="B47" s="36" t="s">
        <v>323</v>
      </c>
      <c r="C47" s="39">
        <v>2</v>
      </c>
      <c r="D47" s="39" t="s">
        <v>15</v>
      </c>
      <c r="E47" s="32"/>
      <c r="F47" s="32"/>
      <c r="G47" s="36">
        <f t="shared" si="2"/>
        <v>0</v>
      </c>
      <c r="H47" s="32">
        <f t="shared" si="3"/>
        <v>0</v>
      </c>
    </row>
    <row r="48" spans="1:8" s="34" customFormat="1" ht="18" customHeight="1">
      <c r="A48" s="30" t="s">
        <v>324</v>
      </c>
      <c r="B48" s="36" t="s">
        <v>325</v>
      </c>
      <c r="C48" s="39">
        <v>3</v>
      </c>
      <c r="D48" s="39" t="s">
        <v>15</v>
      </c>
      <c r="E48" s="32"/>
      <c r="F48" s="32"/>
      <c r="G48" s="36">
        <f t="shared" si="2"/>
        <v>0</v>
      </c>
      <c r="H48" s="32">
        <f t="shared" si="3"/>
        <v>0</v>
      </c>
    </row>
    <row r="49" spans="1:8" s="34" customFormat="1" ht="25.5" customHeight="1">
      <c r="A49" s="30" t="s">
        <v>326</v>
      </c>
      <c r="B49" s="36" t="s">
        <v>327</v>
      </c>
      <c r="C49" s="39">
        <v>4</v>
      </c>
      <c r="D49" s="39" t="s">
        <v>15</v>
      </c>
      <c r="E49" s="32"/>
      <c r="F49" s="32"/>
      <c r="G49" s="36">
        <f t="shared" si="2"/>
        <v>0</v>
      </c>
      <c r="H49" s="32">
        <f t="shared" si="3"/>
        <v>0</v>
      </c>
    </row>
    <row r="50" spans="1:8" s="34" customFormat="1" ht="26.25" customHeight="1">
      <c r="A50" s="30" t="s">
        <v>328</v>
      </c>
      <c r="B50" s="36" t="s">
        <v>329</v>
      </c>
      <c r="C50" s="39">
        <v>20</v>
      </c>
      <c r="D50" s="39" t="s">
        <v>12</v>
      </c>
      <c r="E50" s="32"/>
      <c r="F50" s="32"/>
      <c r="G50" s="36">
        <f>C50*E50</f>
        <v>0</v>
      </c>
      <c r="H50" s="32">
        <f t="shared" si="3"/>
        <v>0</v>
      </c>
    </row>
    <row r="51" spans="1:8" s="34" customFormat="1" ht="13.5" customHeight="1">
      <c r="A51" s="30"/>
      <c r="B51" s="40"/>
      <c r="C51" s="41"/>
      <c r="D51" s="41"/>
      <c r="E51" s="42"/>
      <c r="F51" s="42"/>
      <c r="G51" s="43"/>
      <c r="H51" s="32"/>
    </row>
    <row r="52" spans="1:8" s="53" customFormat="1" ht="16.5" customHeight="1">
      <c r="A52" s="35" t="s">
        <v>354</v>
      </c>
      <c r="B52" s="69" t="s">
        <v>355</v>
      </c>
      <c r="C52" s="70"/>
      <c r="D52" s="70"/>
      <c r="E52" s="70"/>
      <c r="F52" s="70"/>
      <c r="G52" s="71"/>
      <c r="H52" s="36"/>
    </row>
    <row r="53" spans="1:8" s="34" customFormat="1" ht="64.5" customHeight="1">
      <c r="A53" s="44" t="s">
        <v>32</v>
      </c>
      <c r="B53" s="31" t="s">
        <v>356</v>
      </c>
      <c r="C53" s="32">
        <v>40</v>
      </c>
      <c r="D53" s="32" t="s">
        <v>12</v>
      </c>
      <c r="E53" s="44"/>
      <c r="F53" s="44"/>
      <c r="G53" s="36">
        <f>C53*E53</f>
        <v>0</v>
      </c>
      <c r="H53" s="36">
        <f>C53*F53</f>
        <v>0</v>
      </c>
    </row>
    <row r="54" spans="1:8" s="34" customFormat="1" ht="29.25" customHeight="1">
      <c r="A54" s="44" t="s">
        <v>34</v>
      </c>
      <c r="B54" s="32" t="s">
        <v>274</v>
      </c>
      <c r="C54" s="32">
        <v>40</v>
      </c>
      <c r="D54" s="32" t="s">
        <v>12</v>
      </c>
      <c r="E54" s="44"/>
      <c r="F54" s="44"/>
      <c r="G54" s="36">
        <f>C54*E54</f>
        <v>0</v>
      </c>
      <c r="H54" s="36">
        <f>C54*F54</f>
        <v>0</v>
      </c>
    </row>
    <row r="55" spans="1:8" s="34" customFormat="1" ht="28.5" customHeight="1">
      <c r="A55" s="44" t="s">
        <v>89</v>
      </c>
      <c r="B55" s="32" t="s">
        <v>272</v>
      </c>
      <c r="C55" s="32">
        <v>13</v>
      </c>
      <c r="D55" s="32" t="s">
        <v>15</v>
      </c>
      <c r="E55" s="44"/>
      <c r="F55" s="44"/>
      <c r="G55" s="36">
        <f>C55*E55</f>
        <v>0</v>
      </c>
      <c r="H55" s="36">
        <f>C55*F55</f>
        <v>0</v>
      </c>
    </row>
    <row r="56" spans="1:8" s="34" customFormat="1" ht="30.75" customHeight="1">
      <c r="A56" s="44" t="s">
        <v>90</v>
      </c>
      <c r="B56" s="36" t="s">
        <v>357</v>
      </c>
      <c r="C56" s="39">
        <v>7</v>
      </c>
      <c r="D56" s="39" t="s">
        <v>15</v>
      </c>
      <c r="E56" s="32"/>
      <c r="F56" s="32"/>
      <c r="G56" s="36">
        <f>C56*E56</f>
        <v>0</v>
      </c>
      <c r="H56" s="36">
        <f>C56*F56</f>
        <v>0</v>
      </c>
    </row>
    <row r="57" spans="1:8" s="34" customFormat="1" ht="54.75" customHeight="1">
      <c r="A57" s="44" t="s">
        <v>91</v>
      </c>
      <c r="B57" s="31" t="s">
        <v>358</v>
      </c>
      <c r="C57" s="39">
        <v>30</v>
      </c>
      <c r="D57" s="39" t="s">
        <v>12</v>
      </c>
      <c r="E57" s="44"/>
      <c r="F57" s="44"/>
      <c r="G57" s="36">
        <f>C57*E57</f>
        <v>0</v>
      </c>
      <c r="H57" s="36">
        <f>C57*F57</f>
        <v>0</v>
      </c>
    </row>
    <row r="58" spans="1:8" s="34" customFormat="1" ht="12" customHeight="1">
      <c r="A58" s="44"/>
      <c r="B58" s="33"/>
      <c r="C58" s="33"/>
      <c r="D58" s="33"/>
      <c r="E58" s="44"/>
      <c r="F58" s="44"/>
      <c r="G58" s="36"/>
      <c r="H58" s="36"/>
    </row>
    <row r="59" spans="1:8" s="34" customFormat="1" ht="15" customHeight="1">
      <c r="A59" s="35" t="s">
        <v>330</v>
      </c>
      <c r="B59" s="69" t="s">
        <v>359</v>
      </c>
      <c r="C59" s="70"/>
      <c r="D59" s="70"/>
      <c r="E59" s="70"/>
      <c r="F59" s="70"/>
      <c r="G59" s="71"/>
      <c r="H59" s="36"/>
    </row>
    <row r="60" spans="1:8" s="34" customFormat="1" ht="54" customHeight="1">
      <c r="A60" s="44" t="s">
        <v>32</v>
      </c>
      <c r="B60" s="32" t="s">
        <v>360</v>
      </c>
      <c r="C60" s="32">
        <v>20</v>
      </c>
      <c r="D60" s="32" t="s">
        <v>12</v>
      </c>
      <c r="E60" s="44"/>
      <c r="F60" s="44"/>
      <c r="G60" s="36">
        <f>C60*E60</f>
        <v>0</v>
      </c>
      <c r="H60" s="36">
        <f>C60*F60</f>
        <v>0</v>
      </c>
    </row>
    <row r="61" spans="1:8" s="34" customFormat="1" ht="37.5" customHeight="1">
      <c r="A61" s="44" t="s">
        <v>33</v>
      </c>
      <c r="B61" s="32" t="s">
        <v>361</v>
      </c>
      <c r="C61" s="33">
        <v>1</v>
      </c>
      <c r="D61" s="33" t="s">
        <v>15</v>
      </c>
      <c r="E61" s="32"/>
      <c r="F61" s="32"/>
      <c r="G61" s="36">
        <f aca="true" t="shared" si="4" ref="G61:G89">C61*E61</f>
        <v>0</v>
      </c>
      <c r="H61" s="36">
        <f aca="true" t="shared" si="5" ref="H61:H89">C61*F61</f>
        <v>0</v>
      </c>
    </row>
    <row r="62" spans="1:8" s="34" customFormat="1" ht="35.25" customHeight="1">
      <c r="A62" s="44" t="s">
        <v>34</v>
      </c>
      <c r="B62" s="32" t="s">
        <v>362</v>
      </c>
      <c r="C62" s="33">
        <v>2</v>
      </c>
      <c r="D62" s="33" t="s">
        <v>15</v>
      </c>
      <c r="E62" s="32"/>
      <c r="F62" s="32"/>
      <c r="G62" s="36">
        <f t="shared" si="4"/>
        <v>0</v>
      </c>
      <c r="H62" s="36">
        <f t="shared" si="5"/>
        <v>0</v>
      </c>
    </row>
    <row r="63" spans="1:8" s="34" customFormat="1" ht="55.5" customHeight="1">
      <c r="A63" s="44" t="s">
        <v>89</v>
      </c>
      <c r="B63" s="32" t="s">
        <v>363</v>
      </c>
      <c r="C63" s="32">
        <v>20</v>
      </c>
      <c r="D63" s="32" t="s">
        <v>12</v>
      </c>
      <c r="E63" s="44"/>
      <c r="F63" s="44"/>
      <c r="G63" s="36">
        <f t="shared" si="4"/>
        <v>0</v>
      </c>
      <c r="H63" s="36">
        <f t="shared" si="5"/>
        <v>0</v>
      </c>
    </row>
    <row r="64" spans="1:8" s="34" customFormat="1" ht="43.5" customHeight="1">
      <c r="A64" s="44" t="s">
        <v>90</v>
      </c>
      <c r="B64" s="32" t="s">
        <v>364</v>
      </c>
      <c r="C64" s="33">
        <v>80</v>
      </c>
      <c r="D64" s="33" t="s">
        <v>12</v>
      </c>
      <c r="E64" s="44"/>
      <c r="F64" s="44"/>
      <c r="G64" s="36">
        <f t="shared" si="4"/>
        <v>0</v>
      </c>
      <c r="H64" s="36">
        <f t="shared" si="5"/>
        <v>0</v>
      </c>
    </row>
    <row r="65" spans="1:8" s="34" customFormat="1" ht="31.5" customHeight="1">
      <c r="A65" s="44" t="s">
        <v>91</v>
      </c>
      <c r="B65" s="32" t="s">
        <v>365</v>
      </c>
      <c r="C65" s="33">
        <v>80</v>
      </c>
      <c r="D65" s="33" t="s">
        <v>12</v>
      </c>
      <c r="E65" s="44"/>
      <c r="F65" s="44"/>
      <c r="G65" s="36">
        <f t="shared" si="4"/>
        <v>0</v>
      </c>
      <c r="H65" s="36">
        <f t="shared" si="5"/>
        <v>0</v>
      </c>
    </row>
    <row r="66" spans="1:8" s="34" customFormat="1" ht="32.25" customHeight="1">
      <c r="A66" s="44" t="s">
        <v>92</v>
      </c>
      <c r="B66" s="32" t="s">
        <v>366</v>
      </c>
      <c r="C66" s="33">
        <v>60</v>
      </c>
      <c r="D66" s="33" t="s">
        <v>12</v>
      </c>
      <c r="E66" s="44"/>
      <c r="F66" s="44"/>
      <c r="G66" s="36">
        <f t="shared" si="4"/>
        <v>0</v>
      </c>
      <c r="H66" s="36">
        <f t="shared" si="5"/>
        <v>0</v>
      </c>
    </row>
    <row r="67" spans="1:8" s="34" customFormat="1" ht="32.25" customHeight="1">
      <c r="A67" s="44" t="s">
        <v>265</v>
      </c>
      <c r="B67" s="32" t="s">
        <v>367</v>
      </c>
      <c r="C67" s="33">
        <v>17</v>
      </c>
      <c r="D67" s="33" t="s">
        <v>15</v>
      </c>
      <c r="E67" s="32"/>
      <c r="F67" s="32"/>
      <c r="G67" s="36">
        <f t="shared" si="4"/>
        <v>0</v>
      </c>
      <c r="H67" s="36">
        <f t="shared" si="5"/>
        <v>0</v>
      </c>
    </row>
    <row r="68" spans="1:8" s="34" customFormat="1" ht="27" customHeight="1">
      <c r="A68" s="44" t="s">
        <v>269</v>
      </c>
      <c r="B68" s="32" t="s">
        <v>331</v>
      </c>
      <c r="C68" s="33">
        <v>4</v>
      </c>
      <c r="D68" s="33" t="s">
        <v>15</v>
      </c>
      <c r="E68" s="32"/>
      <c r="F68" s="32"/>
      <c r="G68" s="36">
        <f t="shared" si="4"/>
        <v>0</v>
      </c>
      <c r="H68" s="36">
        <f t="shared" si="5"/>
        <v>0</v>
      </c>
    </row>
    <row r="69" spans="1:8" s="34" customFormat="1" ht="25.5">
      <c r="A69" s="44" t="s">
        <v>271</v>
      </c>
      <c r="B69" s="32" t="s">
        <v>332</v>
      </c>
      <c r="C69" s="33">
        <v>1</v>
      </c>
      <c r="D69" s="33" t="s">
        <v>15</v>
      </c>
      <c r="E69" s="32"/>
      <c r="F69" s="32"/>
      <c r="G69" s="36">
        <f t="shared" si="4"/>
        <v>0</v>
      </c>
      <c r="H69" s="36">
        <f t="shared" si="5"/>
        <v>0</v>
      </c>
    </row>
    <row r="70" spans="1:8" s="34" customFormat="1" ht="25.5" customHeight="1">
      <c r="A70" s="44" t="s">
        <v>273</v>
      </c>
      <c r="B70" s="32" t="s">
        <v>333</v>
      </c>
      <c r="C70" s="33">
        <v>1</v>
      </c>
      <c r="D70" s="33" t="s">
        <v>15</v>
      </c>
      <c r="E70" s="32"/>
      <c r="F70" s="32"/>
      <c r="G70" s="36">
        <f t="shared" si="4"/>
        <v>0</v>
      </c>
      <c r="H70" s="36">
        <f t="shared" si="5"/>
        <v>0</v>
      </c>
    </row>
    <row r="71" spans="1:8" s="34" customFormat="1" ht="34.5" customHeight="1">
      <c r="A71" s="44" t="s">
        <v>275</v>
      </c>
      <c r="B71" s="31" t="s">
        <v>334</v>
      </c>
      <c r="C71" s="33">
        <v>15</v>
      </c>
      <c r="D71" s="33" t="s">
        <v>12</v>
      </c>
      <c r="E71" s="44"/>
      <c r="F71" s="44"/>
      <c r="G71" s="36">
        <f t="shared" si="4"/>
        <v>0</v>
      </c>
      <c r="H71" s="36">
        <f t="shared" si="5"/>
        <v>0</v>
      </c>
    </row>
    <row r="72" spans="1:8" s="34" customFormat="1" ht="43.5" customHeight="1">
      <c r="A72" s="44" t="s">
        <v>277</v>
      </c>
      <c r="B72" s="31" t="s">
        <v>335</v>
      </c>
      <c r="C72" s="33">
        <v>80</v>
      </c>
      <c r="D72" s="33" t="s">
        <v>12</v>
      </c>
      <c r="E72" s="44"/>
      <c r="F72" s="44"/>
      <c r="G72" s="36">
        <f t="shared" si="4"/>
        <v>0</v>
      </c>
      <c r="H72" s="36">
        <f t="shared" si="5"/>
        <v>0</v>
      </c>
    </row>
    <row r="73" spans="1:8" s="34" customFormat="1" ht="32.25" customHeight="1">
      <c r="A73" s="44" t="s">
        <v>279</v>
      </c>
      <c r="B73" s="32" t="s">
        <v>336</v>
      </c>
      <c r="C73" s="33">
        <v>120</v>
      </c>
      <c r="D73" s="33" t="s">
        <v>12</v>
      </c>
      <c r="E73" s="44"/>
      <c r="F73" s="44"/>
      <c r="G73" s="36">
        <f t="shared" si="4"/>
        <v>0</v>
      </c>
      <c r="H73" s="36">
        <f t="shared" si="5"/>
        <v>0</v>
      </c>
    </row>
    <row r="74" spans="1:8" s="34" customFormat="1" ht="30.75" customHeight="1">
      <c r="A74" s="44" t="s">
        <v>281</v>
      </c>
      <c r="B74" s="31" t="s">
        <v>337</v>
      </c>
      <c r="C74" s="33">
        <v>100</v>
      </c>
      <c r="D74" s="33" t="s">
        <v>12</v>
      </c>
      <c r="E74" s="44"/>
      <c r="F74" s="44"/>
      <c r="G74" s="36">
        <f t="shared" si="4"/>
        <v>0</v>
      </c>
      <c r="H74" s="36">
        <f t="shared" si="5"/>
        <v>0</v>
      </c>
    </row>
    <row r="75" spans="1:8" s="34" customFormat="1" ht="23.25" customHeight="1">
      <c r="A75" s="44" t="s">
        <v>283</v>
      </c>
      <c r="B75" s="32" t="s">
        <v>338</v>
      </c>
      <c r="C75" s="33">
        <v>3</v>
      </c>
      <c r="D75" s="33" t="s">
        <v>15</v>
      </c>
      <c r="E75" s="44"/>
      <c r="F75" s="44"/>
      <c r="G75" s="36">
        <f t="shared" si="4"/>
        <v>0</v>
      </c>
      <c r="H75" s="36">
        <f t="shared" si="5"/>
        <v>0</v>
      </c>
    </row>
    <row r="76" spans="1:8" s="34" customFormat="1" ht="23.25" customHeight="1">
      <c r="A76" s="44" t="s">
        <v>285</v>
      </c>
      <c r="B76" s="32" t="s">
        <v>339</v>
      </c>
      <c r="C76" s="33">
        <v>1</v>
      </c>
      <c r="D76" s="33" t="s">
        <v>12</v>
      </c>
      <c r="E76" s="44"/>
      <c r="F76" s="44"/>
      <c r="G76" s="36">
        <f t="shared" si="4"/>
        <v>0</v>
      </c>
      <c r="H76" s="36">
        <f t="shared" si="5"/>
        <v>0</v>
      </c>
    </row>
    <row r="77" spans="1:8" s="34" customFormat="1" ht="31.5" customHeight="1">
      <c r="A77" s="44" t="s">
        <v>286</v>
      </c>
      <c r="B77" s="32" t="s">
        <v>340</v>
      </c>
      <c r="C77" s="33">
        <v>5</v>
      </c>
      <c r="D77" s="33" t="s">
        <v>15</v>
      </c>
      <c r="E77" s="44"/>
      <c r="F77" s="44"/>
      <c r="G77" s="36">
        <f t="shared" si="4"/>
        <v>0</v>
      </c>
      <c r="H77" s="36">
        <f t="shared" si="5"/>
        <v>0</v>
      </c>
    </row>
    <row r="78" spans="1:8" s="34" customFormat="1" ht="27.75" customHeight="1">
      <c r="A78" s="44" t="s">
        <v>288</v>
      </c>
      <c r="B78" s="36" t="s">
        <v>341</v>
      </c>
      <c r="C78" s="33">
        <v>2</v>
      </c>
      <c r="D78" s="33" t="s">
        <v>15</v>
      </c>
      <c r="E78" s="44"/>
      <c r="F78" s="44"/>
      <c r="G78" s="36">
        <f t="shared" si="4"/>
        <v>0</v>
      </c>
      <c r="H78" s="36">
        <f t="shared" si="5"/>
        <v>0</v>
      </c>
    </row>
    <row r="79" spans="1:8" s="34" customFormat="1" ht="28.5" customHeight="1">
      <c r="A79" s="44" t="s">
        <v>290</v>
      </c>
      <c r="B79" s="32" t="s">
        <v>342</v>
      </c>
      <c r="C79" s="33">
        <v>46</v>
      </c>
      <c r="D79" s="33" t="s">
        <v>15</v>
      </c>
      <c r="E79" s="44"/>
      <c r="F79" s="44"/>
      <c r="G79" s="36">
        <f t="shared" si="4"/>
        <v>0</v>
      </c>
      <c r="H79" s="36">
        <f t="shared" si="5"/>
        <v>0</v>
      </c>
    </row>
    <row r="80" spans="1:8" s="34" customFormat="1" ht="28.5" customHeight="1">
      <c r="A80" s="44" t="s">
        <v>292</v>
      </c>
      <c r="B80" s="36" t="s">
        <v>343</v>
      </c>
      <c r="C80" s="33">
        <v>14</v>
      </c>
      <c r="D80" s="33" t="s">
        <v>15</v>
      </c>
      <c r="E80" s="44"/>
      <c r="F80" s="44"/>
      <c r="G80" s="36">
        <f t="shared" si="4"/>
        <v>0</v>
      </c>
      <c r="H80" s="36">
        <f t="shared" si="5"/>
        <v>0</v>
      </c>
    </row>
    <row r="81" spans="1:8" s="34" customFormat="1" ht="24.75" customHeight="1">
      <c r="A81" s="44" t="s">
        <v>294</v>
      </c>
      <c r="B81" s="36" t="s">
        <v>344</v>
      </c>
      <c r="C81" s="33">
        <v>2</v>
      </c>
      <c r="D81" s="33" t="s">
        <v>15</v>
      </c>
      <c r="E81" s="44"/>
      <c r="F81" s="44"/>
      <c r="G81" s="36">
        <f t="shared" si="4"/>
        <v>0</v>
      </c>
      <c r="H81" s="36">
        <f t="shared" si="5"/>
        <v>0</v>
      </c>
    </row>
    <row r="82" spans="1:8" s="34" customFormat="1" ht="22.5" customHeight="1">
      <c r="A82" s="44" t="s">
        <v>296</v>
      </c>
      <c r="B82" s="32" t="s">
        <v>345</v>
      </c>
      <c r="C82" s="33">
        <v>11</v>
      </c>
      <c r="D82" s="33" t="s">
        <v>15</v>
      </c>
      <c r="E82" s="44"/>
      <c r="F82" s="44"/>
      <c r="G82" s="36">
        <f t="shared" si="4"/>
        <v>0</v>
      </c>
      <c r="H82" s="36">
        <f t="shared" si="5"/>
        <v>0</v>
      </c>
    </row>
    <row r="83" spans="1:8" s="34" customFormat="1" ht="20.25" customHeight="1">
      <c r="A83" s="44" t="s">
        <v>298</v>
      </c>
      <c r="B83" s="32" t="s">
        <v>346</v>
      </c>
      <c r="C83" s="33">
        <v>8</v>
      </c>
      <c r="D83" s="33" t="s">
        <v>15</v>
      </c>
      <c r="E83" s="44"/>
      <c r="F83" s="44"/>
      <c r="G83" s="36">
        <f t="shared" si="4"/>
        <v>0</v>
      </c>
      <c r="H83" s="36">
        <f t="shared" si="5"/>
        <v>0</v>
      </c>
    </row>
    <row r="84" spans="1:8" s="34" customFormat="1" ht="28.5" customHeight="1">
      <c r="A84" s="44" t="s">
        <v>300</v>
      </c>
      <c r="B84" s="32" t="s">
        <v>347</v>
      </c>
      <c r="C84" s="33">
        <v>23</v>
      </c>
      <c r="D84" s="33" t="s">
        <v>15</v>
      </c>
      <c r="E84" s="44"/>
      <c r="F84" s="44"/>
      <c r="G84" s="36">
        <f t="shared" si="4"/>
        <v>0</v>
      </c>
      <c r="H84" s="36">
        <f t="shared" si="5"/>
        <v>0</v>
      </c>
    </row>
    <row r="85" spans="1:8" s="34" customFormat="1" ht="24.75" customHeight="1">
      <c r="A85" s="44" t="s">
        <v>302</v>
      </c>
      <c r="B85" s="32" t="s">
        <v>348</v>
      </c>
      <c r="C85" s="33">
        <v>4</v>
      </c>
      <c r="D85" s="33" t="s">
        <v>15</v>
      </c>
      <c r="E85" s="44"/>
      <c r="F85" s="44"/>
      <c r="G85" s="36">
        <f t="shared" si="4"/>
        <v>0</v>
      </c>
      <c r="H85" s="36">
        <f t="shared" si="5"/>
        <v>0</v>
      </c>
    </row>
    <row r="86" spans="1:8" s="34" customFormat="1" ht="20.25" customHeight="1">
      <c r="A86" s="44" t="s">
        <v>304</v>
      </c>
      <c r="B86" s="32" t="s">
        <v>349</v>
      </c>
      <c r="C86" s="33">
        <v>6</v>
      </c>
      <c r="D86" s="33" t="s">
        <v>15</v>
      </c>
      <c r="E86" s="44"/>
      <c r="F86" s="44"/>
      <c r="G86" s="36">
        <f t="shared" si="4"/>
        <v>0</v>
      </c>
      <c r="H86" s="36">
        <f t="shared" si="5"/>
        <v>0</v>
      </c>
    </row>
    <row r="87" spans="1:8" s="34" customFormat="1" ht="25.5">
      <c r="A87" s="44" t="s">
        <v>306</v>
      </c>
      <c r="B87" s="32" t="s">
        <v>350</v>
      </c>
      <c r="C87" s="33">
        <v>150</v>
      </c>
      <c r="D87" s="33" t="s">
        <v>12</v>
      </c>
      <c r="E87" s="44"/>
      <c r="F87" s="44"/>
      <c r="G87" s="36">
        <f t="shared" si="4"/>
        <v>0</v>
      </c>
      <c r="H87" s="36">
        <f t="shared" si="5"/>
        <v>0</v>
      </c>
    </row>
    <row r="88" spans="1:8" s="34" customFormat="1" ht="33" customHeight="1">
      <c r="A88" s="44" t="s">
        <v>308</v>
      </c>
      <c r="B88" s="32" t="s">
        <v>351</v>
      </c>
      <c r="C88" s="33">
        <v>40</v>
      </c>
      <c r="D88" s="33" t="s">
        <v>12</v>
      </c>
      <c r="E88" s="44"/>
      <c r="F88" s="44"/>
      <c r="G88" s="36">
        <f t="shared" si="4"/>
        <v>0</v>
      </c>
      <c r="H88" s="36">
        <f t="shared" si="5"/>
        <v>0</v>
      </c>
    </row>
    <row r="89" spans="1:8" s="34" customFormat="1" ht="33.75" customHeight="1">
      <c r="A89" s="44" t="s">
        <v>310</v>
      </c>
      <c r="B89" s="32" t="s">
        <v>352</v>
      </c>
      <c r="C89" s="33">
        <v>1</v>
      </c>
      <c r="D89" s="33" t="s">
        <v>353</v>
      </c>
      <c r="E89" s="44"/>
      <c r="F89" s="44"/>
      <c r="G89" s="36">
        <f t="shared" si="4"/>
        <v>0</v>
      </c>
      <c r="H89" s="36">
        <f t="shared" si="5"/>
        <v>0</v>
      </c>
    </row>
    <row r="90" spans="1:8" s="34" customFormat="1" ht="18" customHeight="1">
      <c r="A90" s="45"/>
      <c r="B90" s="25" t="s">
        <v>71</v>
      </c>
      <c r="C90" s="25"/>
      <c r="D90" s="25"/>
      <c r="E90" s="25"/>
      <c r="F90" s="25"/>
      <c r="G90" s="25">
        <f>ROUND(SUM(G3:G89),0)</f>
        <v>0</v>
      </c>
      <c r="H90" s="25">
        <f>ROUND(SUM(H3:H89),0)</f>
        <v>0</v>
      </c>
    </row>
  </sheetData>
  <sheetProtection/>
  <mergeCells count="4">
    <mergeCell ref="B2:G2"/>
    <mergeCell ref="B11:G11"/>
    <mergeCell ref="B52:G52"/>
    <mergeCell ref="B59:G59"/>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27"/>
  <sheetViews>
    <sheetView zoomScale="115" zoomScaleNormal="115" zoomScalePageLayoutView="0" workbookViewId="0" topLeftCell="A9">
      <selection activeCell="E3" sqref="E3:F26"/>
    </sheetView>
  </sheetViews>
  <sheetFormatPr defaultColWidth="9.140625" defaultRowHeight="15"/>
  <cols>
    <col min="1" max="1" width="13.00390625" style="8" customWidth="1"/>
    <col min="2" max="2" width="45.57421875" style="0" customWidth="1"/>
  </cols>
  <sheetData>
    <row r="1" spans="1:8" s="19" customFormat="1" ht="41.25" customHeight="1">
      <c r="A1" s="26" t="s">
        <v>53</v>
      </c>
      <c r="B1" s="19" t="s">
        <v>54</v>
      </c>
      <c r="C1" s="19" t="s">
        <v>55</v>
      </c>
      <c r="D1" s="19" t="s">
        <v>56</v>
      </c>
      <c r="E1" s="19" t="s">
        <v>57</v>
      </c>
      <c r="F1" s="19" t="s">
        <v>58</v>
      </c>
      <c r="G1" s="19" t="s">
        <v>59</v>
      </c>
      <c r="H1" s="19" t="s">
        <v>60</v>
      </c>
    </row>
    <row r="2" spans="1:8" ht="15">
      <c r="A2" s="28" t="s">
        <v>234</v>
      </c>
      <c r="B2" s="72" t="s">
        <v>235</v>
      </c>
      <c r="C2" s="73"/>
      <c r="D2" s="73"/>
      <c r="E2" s="73"/>
      <c r="F2" s="73"/>
      <c r="G2" s="73"/>
      <c r="H2" s="74"/>
    </row>
    <row r="3" spans="1:8" ht="27.75" customHeight="1">
      <c r="A3" s="29" t="s">
        <v>32</v>
      </c>
      <c r="B3" s="32" t="s">
        <v>368</v>
      </c>
      <c r="C3" s="44">
        <v>18</v>
      </c>
      <c r="D3" s="48" t="s">
        <v>12</v>
      </c>
      <c r="E3" s="44"/>
      <c r="F3" s="44"/>
      <c r="G3" s="44">
        <f>C3*E3</f>
        <v>0</v>
      </c>
      <c r="H3" s="44">
        <f>C3*F3</f>
        <v>0</v>
      </c>
    </row>
    <row r="4" spans="1:8" ht="26.25">
      <c r="A4" s="29" t="s">
        <v>33</v>
      </c>
      <c r="B4" s="32" t="s">
        <v>369</v>
      </c>
      <c r="C4" s="44">
        <v>40</v>
      </c>
      <c r="D4" s="48" t="s">
        <v>12</v>
      </c>
      <c r="E4" s="44"/>
      <c r="F4" s="44"/>
      <c r="G4" s="44">
        <f>C4*E4</f>
        <v>0</v>
      </c>
      <c r="H4" s="44">
        <f aca="true" t="shared" si="0" ref="H4:H26">C4*F4</f>
        <v>0</v>
      </c>
    </row>
    <row r="5" spans="1:8" ht="26.25">
      <c r="A5" s="29" t="s">
        <v>34</v>
      </c>
      <c r="B5" s="32" t="s">
        <v>370</v>
      </c>
      <c r="C5" s="44">
        <v>35</v>
      </c>
      <c r="D5" s="48" t="s">
        <v>12</v>
      </c>
      <c r="E5" s="44"/>
      <c r="F5" s="44"/>
      <c r="G5" s="44">
        <f aca="true" t="shared" si="1" ref="G5:G26">C5*E5</f>
        <v>0</v>
      </c>
      <c r="H5" s="44">
        <f t="shared" si="0"/>
        <v>0</v>
      </c>
    </row>
    <row r="6" spans="1:8" ht="26.25">
      <c r="A6" s="29" t="s">
        <v>89</v>
      </c>
      <c r="B6" s="32" t="s">
        <v>371</v>
      </c>
      <c r="C6" s="44">
        <v>18</v>
      </c>
      <c r="D6" s="48" t="s">
        <v>12</v>
      </c>
      <c r="E6" s="44"/>
      <c r="F6" s="44"/>
      <c r="G6" s="44">
        <f t="shared" si="1"/>
        <v>0</v>
      </c>
      <c r="H6" s="44">
        <f t="shared" si="0"/>
        <v>0</v>
      </c>
    </row>
    <row r="7" spans="1:8" ht="26.25">
      <c r="A7" s="29" t="s">
        <v>90</v>
      </c>
      <c r="B7" s="32" t="s">
        <v>372</v>
      </c>
      <c r="C7" s="44">
        <v>10</v>
      </c>
      <c r="D7" s="48" t="s">
        <v>12</v>
      </c>
      <c r="E7" s="44"/>
      <c r="F7" s="44"/>
      <c r="G7" s="44">
        <f t="shared" si="1"/>
        <v>0</v>
      </c>
      <c r="H7" s="44">
        <f t="shared" si="0"/>
        <v>0</v>
      </c>
    </row>
    <row r="8" spans="1:8" ht="27.75">
      <c r="A8" s="29" t="s">
        <v>91</v>
      </c>
      <c r="B8" s="32" t="s">
        <v>373</v>
      </c>
      <c r="C8" s="44">
        <v>40</v>
      </c>
      <c r="D8" s="48" t="s">
        <v>12</v>
      </c>
      <c r="E8" s="44"/>
      <c r="F8" s="44"/>
      <c r="G8" s="44">
        <f t="shared" si="1"/>
        <v>0</v>
      </c>
      <c r="H8" s="44">
        <f t="shared" si="0"/>
        <v>0</v>
      </c>
    </row>
    <row r="9" spans="1:8" ht="26.25">
      <c r="A9" s="29" t="s">
        <v>92</v>
      </c>
      <c r="B9" s="32" t="s">
        <v>374</v>
      </c>
      <c r="C9" s="44">
        <v>80</v>
      </c>
      <c r="D9" s="48" t="s">
        <v>12</v>
      </c>
      <c r="E9" s="44"/>
      <c r="F9" s="44"/>
      <c r="G9" s="44">
        <f t="shared" si="1"/>
        <v>0</v>
      </c>
      <c r="H9" s="44">
        <f t="shared" si="0"/>
        <v>0</v>
      </c>
    </row>
    <row r="10" spans="1:8" ht="15">
      <c r="A10" s="29" t="s">
        <v>265</v>
      </c>
      <c r="B10" s="32" t="s">
        <v>375</v>
      </c>
      <c r="C10" s="44">
        <v>25</v>
      </c>
      <c r="D10" s="48" t="s">
        <v>12</v>
      </c>
      <c r="E10" s="44"/>
      <c r="F10" s="44"/>
      <c r="G10" s="44">
        <f t="shared" si="1"/>
        <v>0</v>
      </c>
      <c r="H10" s="44">
        <f t="shared" si="0"/>
        <v>0</v>
      </c>
    </row>
    <row r="11" spans="1:8" ht="15">
      <c r="A11" s="29" t="s">
        <v>269</v>
      </c>
      <c r="B11" s="32" t="s">
        <v>376</v>
      </c>
      <c r="C11" s="44">
        <v>50</v>
      </c>
      <c r="D11" s="48" t="s">
        <v>12</v>
      </c>
      <c r="E11" s="44"/>
      <c r="F11" s="44"/>
      <c r="G11" s="44">
        <f t="shared" si="1"/>
        <v>0</v>
      </c>
      <c r="H11" s="44">
        <f t="shared" si="0"/>
        <v>0</v>
      </c>
    </row>
    <row r="12" spans="1:8" ht="15">
      <c r="A12" s="29" t="s">
        <v>271</v>
      </c>
      <c r="B12" s="32" t="s">
        <v>377</v>
      </c>
      <c r="C12" s="44">
        <v>30</v>
      </c>
      <c r="D12" s="48" t="s">
        <v>12</v>
      </c>
      <c r="E12" s="44"/>
      <c r="F12" s="44"/>
      <c r="G12" s="44">
        <f t="shared" si="1"/>
        <v>0</v>
      </c>
      <c r="H12" s="44">
        <f t="shared" si="0"/>
        <v>0</v>
      </c>
    </row>
    <row r="13" spans="1:8" ht="15">
      <c r="A13" s="29" t="s">
        <v>273</v>
      </c>
      <c r="B13" s="32" t="s">
        <v>378</v>
      </c>
      <c r="C13" s="44">
        <v>35</v>
      </c>
      <c r="D13" s="48" t="s">
        <v>12</v>
      </c>
      <c r="E13" s="44"/>
      <c r="F13" s="44"/>
      <c r="G13" s="44">
        <f t="shared" si="1"/>
        <v>0</v>
      </c>
      <c r="H13" s="44">
        <f t="shared" si="0"/>
        <v>0</v>
      </c>
    </row>
    <row r="14" spans="1:8" ht="15">
      <c r="A14" s="29" t="s">
        <v>275</v>
      </c>
      <c r="B14" s="32" t="s">
        <v>379</v>
      </c>
      <c r="C14" s="44">
        <v>30</v>
      </c>
      <c r="D14" s="48" t="s">
        <v>12</v>
      </c>
      <c r="E14" s="44"/>
      <c r="F14" s="44"/>
      <c r="G14" s="44">
        <f t="shared" si="1"/>
        <v>0</v>
      </c>
      <c r="H14" s="44">
        <f t="shared" si="0"/>
        <v>0</v>
      </c>
    </row>
    <row r="15" spans="1:8" ht="15">
      <c r="A15" s="29" t="s">
        <v>277</v>
      </c>
      <c r="B15" s="32" t="s">
        <v>380</v>
      </c>
      <c r="C15" s="44">
        <v>45</v>
      </c>
      <c r="D15" s="48" t="s">
        <v>12</v>
      </c>
      <c r="E15" s="44"/>
      <c r="F15" s="44"/>
      <c r="G15" s="44">
        <f t="shared" si="1"/>
        <v>0</v>
      </c>
      <c r="H15" s="44">
        <f t="shared" si="0"/>
        <v>0</v>
      </c>
    </row>
    <row r="16" spans="1:8" ht="15">
      <c r="A16" s="29" t="s">
        <v>279</v>
      </c>
      <c r="B16" s="32" t="s">
        <v>381</v>
      </c>
      <c r="C16" s="44">
        <v>20</v>
      </c>
      <c r="D16" s="48" t="s">
        <v>12</v>
      </c>
      <c r="E16" s="44"/>
      <c r="F16" s="44"/>
      <c r="G16" s="44">
        <f t="shared" si="1"/>
        <v>0</v>
      </c>
      <c r="H16" s="44">
        <f t="shared" si="0"/>
        <v>0</v>
      </c>
    </row>
    <row r="17" spans="1:8" ht="15">
      <c r="A17" s="29" t="s">
        <v>281</v>
      </c>
      <c r="B17" s="32" t="s">
        <v>382</v>
      </c>
      <c r="C17" s="44">
        <v>5</v>
      </c>
      <c r="D17" s="48" t="s">
        <v>12</v>
      </c>
      <c r="E17" s="44"/>
      <c r="F17" s="44"/>
      <c r="G17" s="44">
        <f t="shared" si="1"/>
        <v>0</v>
      </c>
      <c r="H17" s="44">
        <f t="shared" si="0"/>
        <v>0</v>
      </c>
    </row>
    <row r="18" spans="1:8" ht="15">
      <c r="A18" s="29" t="s">
        <v>283</v>
      </c>
      <c r="B18" s="32" t="s">
        <v>383</v>
      </c>
      <c r="C18" s="44">
        <v>350</v>
      </c>
      <c r="D18" s="48" t="s">
        <v>12</v>
      </c>
      <c r="E18" s="44"/>
      <c r="F18" s="44"/>
      <c r="G18" s="44">
        <f t="shared" si="1"/>
        <v>0</v>
      </c>
      <c r="H18" s="44">
        <f t="shared" si="0"/>
        <v>0</v>
      </c>
    </row>
    <row r="19" spans="1:8" ht="15">
      <c r="A19" s="29" t="s">
        <v>285</v>
      </c>
      <c r="B19" s="32" t="s">
        <v>384</v>
      </c>
      <c r="C19" s="44">
        <v>35</v>
      </c>
      <c r="D19" s="48" t="s">
        <v>12</v>
      </c>
      <c r="E19" s="44"/>
      <c r="F19" s="44"/>
      <c r="G19" s="44">
        <f t="shared" si="1"/>
        <v>0</v>
      </c>
      <c r="H19" s="44">
        <f t="shared" si="0"/>
        <v>0</v>
      </c>
    </row>
    <row r="20" spans="1:8" ht="15">
      <c r="A20" s="29" t="s">
        <v>286</v>
      </c>
      <c r="B20" s="32" t="s">
        <v>385</v>
      </c>
      <c r="C20" s="44">
        <v>18</v>
      </c>
      <c r="D20" s="48" t="s">
        <v>12</v>
      </c>
      <c r="E20" s="44"/>
      <c r="F20" s="44"/>
      <c r="G20" s="44">
        <f t="shared" si="1"/>
        <v>0</v>
      </c>
      <c r="H20" s="44">
        <f t="shared" si="0"/>
        <v>0</v>
      </c>
    </row>
    <row r="21" spans="1:8" ht="14.25" customHeight="1">
      <c r="A21" s="29" t="s">
        <v>288</v>
      </c>
      <c r="B21" s="32" t="s">
        <v>386</v>
      </c>
      <c r="C21" s="44">
        <v>400</v>
      </c>
      <c r="D21" s="48" t="s">
        <v>12</v>
      </c>
      <c r="E21" s="44"/>
      <c r="F21" s="44"/>
      <c r="G21" s="44">
        <f t="shared" si="1"/>
        <v>0</v>
      </c>
      <c r="H21" s="44">
        <f t="shared" si="0"/>
        <v>0</v>
      </c>
    </row>
    <row r="22" spans="1:8" ht="19.5" customHeight="1">
      <c r="A22" s="29" t="s">
        <v>290</v>
      </c>
      <c r="B22" s="32" t="s">
        <v>387</v>
      </c>
      <c r="C22" s="44">
        <v>50</v>
      </c>
      <c r="D22" s="48" t="s">
        <v>12</v>
      </c>
      <c r="E22" s="44"/>
      <c r="F22" s="44"/>
      <c r="G22" s="44">
        <f t="shared" si="1"/>
        <v>0</v>
      </c>
      <c r="H22" s="44">
        <f t="shared" si="0"/>
        <v>0</v>
      </c>
    </row>
    <row r="23" spans="1:8" ht="26.25">
      <c r="A23" s="29" t="s">
        <v>292</v>
      </c>
      <c r="B23" s="32" t="s">
        <v>388</v>
      </c>
      <c r="C23" s="44">
        <v>70</v>
      </c>
      <c r="D23" s="48" t="s">
        <v>12</v>
      </c>
      <c r="E23" s="44"/>
      <c r="F23" s="44"/>
      <c r="G23" s="44">
        <f t="shared" si="1"/>
        <v>0</v>
      </c>
      <c r="H23" s="44">
        <f t="shared" si="0"/>
        <v>0</v>
      </c>
    </row>
    <row r="24" spans="1:8" ht="26.25">
      <c r="A24" s="29" t="s">
        <v>294</v>
      </c>
      <c r="B24" s="32" t="s">
        <v>389</v>
      </c>
      <c r="C24" s="44">
        <v>82</v>
      </c>
      <c r="D24" s="48" t="s">
        <v>12</v>
      </c>
      <c r="E24" s="44"/>
      <c r="F24" s="44"/>
      <c r="G24" s="44">
        <f t="shared" si="1"/>
        <v>0</v>
      </c>
      <c r="H24" s="44">
        <f t="shared" si="0"/>
        <v>0</v>
      </c>
    </row>
    <row r="25" spans="1:8" ht="26.25">
      <c r="A25" s="29" t="s">
        <v>296</v>
      </c>
      <c r="B25" s="32" t="s">
        <v>390</v>
      </c>
      <c r="C25" s="44">
        <v>88</v>
      </c>
      <c r="D25" s="48" t="s">
        <v>12</v>
      </c>
      <c r="E25" s="44"/>
      <c r="F25" s="44"/>
      <c r="G25" s="44">
        <f t="shared" si="1"/>
        <v>0</v>
      </c>
      <c r="H25" s="44">
        <f t="shared" si="0"/>
        <v>0</v>
      </c>
    </row>
    <row r="26" spans="1:8" ht="26.25">
      <c r="A26" s="29" t="s">
        <v>298</v>
      </c>
      <c r="B26" s="32" t="s">
        <v>391</v>
      </c>
      <c r="C26" s="44">
        <v>94</v>
      </c>
      <c r="D26" s="48" t="s">
        <v>12</v>
      </c>
      <c r="E26" s="44"/>
      <c r="F26" s="44"/>
      <c r="G26" s="44">
        <f t="shared" si="1"/>
        <v>0</v>
      </c>
      <c r="H26" s="44">
        <f t="shared" si="0"/>
        <v>0</v>
      </c>
    </row>
    <row r="27" spans="1:9" s="46" customFormat="1" ht="18" customHeight="1">
      <c r="A27" s="45"/>
      <c r="B27" s="25" t="s">
        <v>71</v>
      </c>
      <c r="C27" s="25"/>
      <c r="D27" s="25"/>
      <c r="E27" s="25"/>
      <c r="F27" s="25"/>
      <c r="G27" s="25">
        <f>ROUND(SUM(G3:G26),0)</f>
        <v>0</v>
      </c>
      <c r="H27" s="25">
        <f>ROUND(SUM(H3:H26),0)</f>
        <v>0</v>
      </c>
      <c r="I27" s="24"/>
    </row>
  </sheetData>
  <sheetProtection/>
  <mergeCells count="1">
    <mergeCell ref="B2:H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11"/>
  <sheetViews>
    <sheetView zoomScale="115" zoomScaleNormal="115" zoomScalePageLayoutView="0" workbookViewId="0" topLeftCell="A1">
      <selection activeCell="E3" sqref="E3:F7"/>
    </sheetView>
  </sheetViews>
  <sheetFormatPr defaultColWidth="9.140625" defaultRowHeight="15"/>
  <cols>
    <col min="1" max="1" width="12.00390625" style="8" customWidth="1"/>
    <col min="2" max="2" width="43.28125" style="0" customWidth="1"/>
  </cols>
  <sheetData>
    <row r="1" spans="1:8" s="19" customFormat="1" ht="41.25" customHeight="1">
      <c r="A1" s="26" t="s">
        <v>53</v>
      </c>
      <c r="B1" s="19" t="s">
        <v>54</v>
      </c>
      <c r="C1" s="19" t="s">
        <v>55</v>
      </c>
      <c r="D1" s="19" t="s">
        <v>56</v>
      </c>
      <c r="E1" s="19" t="s">
        <v>57</v>
      </c>
      <c r="F1" s="19" t="s">
        <v>58</v>
      </c>
      <c r="G1" s="19" t="s">
        <v>59</v>
      </c>
      <c r="H1" s="19" t="s">
        <v>60</v>
      </c>
    </row>
    <row r="2" spans="1:8" ht="15">
      <c r="A2" s="28" t="s">
        <v>236</v>
      </c>
      <c r="B2" s="75" t="s">
        <v>237</v>
      </c>
      <c r="C2" s="76"/>
      <c r="D2" s="76"/>
      <c r="E2" s="76"/>
      <c r="F2" s="76"/>
      <c r="G2" s="76"/>
      <c r="H2" s="77"/>
    </row>
    <row r="3" spans="1:8" ht="44.25" customHeight="1">
      <c r="A3" s="49" t="s">
        <v>32</v>
      </c>
      <c r="B3" s="31" t="s">
        <v>392</v>
      </c>
      <c r="C3" s="44">
        <v>1</v>
      </c>
      <c r="D3" s="48" t="s">
        <v>353</v>
      </c>
      <c r="E3" s="44"/>
      <c r="F3" s="44"/>
      <c r="G3" s="44">
        <f>C3*E3</f>
        <v>0</v>
      </c>
      <c r="H3" s="44">
        <f>C3*F3</f>
        <v>0</v>
      </c>
    </row>
    <row r="4" spans="1:8" ht="26.25">
      <c r="A4" s="49" t="s">
        <v>33</v>
      </c>
      <c r="B4" s="31" t="s">
        <v>393</v>
      </c>
      <c r="C4" s="44">
        <v>350</v>
      </c>
      <c r="D4" s="48" t="s">
        <v>12</v>
      </c>
      <c r="E4" s="44"/>
      <c r="F4" s="44"/>
      <c r="G4" s="44">
        <f>C4*E4</f>
        <v>0</v>
      </c>
      <c r="H4" s="44">
        <f>C4*F4</f>
        <v>0</v>
      </c>
    </row>
    <row r="5" spans="1:8" ht="26.25">
      <c r="A5" s="49" t="s">
        <v>34</v>
      </c>
      <c r="B5" s="31" t="s">
        <v>394</v>
      </c>
      <c r="C5" s="44">
        <v>35</v>
      </c>
      <c r="D5" s="48" t="s">
        <v>15</v>
      </c>
      <c r="E5" s="44"/>
      <c r="F5" s="44"/>
      <c r="G5" s="44">
        <f>C5*E5</f>
        <v>0</v>
      </c>
      <c r="H5" s="44">
        <f>C5*F5</f>
        <v>0</v>
      </c>
    </row>
    <row r="6" spans="1:8" ht="26.25">
      <c r="A6" s="49" t="s">
        <v>89</v>
      </c>
      <c r="B6" s="31" t="s">
        <v>395</v>
      </c>
      <c r="C6" s="44">
        <v>80</v>
      </c>
      <c r="D6" s="48" t="s">
        <v>12</v>
      </c>
      <c r="E6" s="44"/>
      <c r="F6" s="44"/>
      <c r="G6" s="44">
        <f>C6*E6</f>
        <v>0</v>
      </c>
      <c r="H6" s="44">
        <f>C6*F6</f>
        <v>0</v>
      </c>
    </row>
    <row r="7" spans="1:8" ht="39">
      <c r="A7" s="49" t="s">
        <v>90</v>
      </c>
      <c r="B7" s="31" t="s">
        <v>396</v>
      </c>
      <c r="C7" s="44">
        <v>12</v>
      </c>
      <c r="D7" s="48" t="s">
        <v>15</v>
      </c>
      <c r="E7" s="44"/>
      <c r="F7" s="44"/>
      <c r="G7" s="44">
        <f>C7*E7</f>
        <v>0</v>
      </c>
      <c r="H7" s="44">
        <f>C7*F7</f>
        <v>0</v>
      </c>
    </row>
    <row r="8" spans="1:9" s="46" customFormat="1" ht="22.5" customHeight="1">
      <c r="A8" s="45"/>
      <c r="B8" s="25" t="s">
        <v>71</v>
      </c>
      <c r="C8" s="25"/>
      <c r="D8" s="25"/>
      <c r="E8" s="25"/>
      <c r="F8" s="25"/>
      <c r="G8" s="25">
        <f>ROUND(SUM(G3:G7),0)</f>
        <v>0</v>
      </c>
      <c r="H8" s="25">
        <f>ROUND(SUM(H3:H7),0)</f>
        <v>0</v>
      </c>
      <c r="I8" s="24"/>
    </row>
    <row r="11" ht="15">
      <c r="B11" s="47"/>
    </row>
  </sheetData>
  <sheetProtection/>
  <mergeCells count="1">
    <mergeCell ref="B2:H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4"/>
  <sheetViews>
    <sheetView zoomScale="115" zoomScaleNormal="115" zoomScalePageLayoutView="0" workbookViewId="0" topLeftCell="A1">
      <selection activeCell="E3" sqref="E3:F3"/>
    </sheetView>
  </sheetViews>
  <sheetFormatPr defaultColWidth="9.140625" defaultRowHeight="15"/>
  <cols>
    <col min="1" max="1" width="12.00390625" style="8" customWidth="1"/>
    <col min="2" max="2" width="36.421875" style="0" customWidth="1"/>
  </cols>
  <sheetData>
    <row r="1" spans="1:8" s="19" customFormat="1" ht="42.75" customHeight="1">
      <c r="A1" s="26" t="s">
        <v>53</v>
      </c>
      <c r="B1" s="19" t="s">
        <v>54</v>
      </c>
      <c r="C1" s="19" t="s">
        <v>55</v>
      </c>
      <c r="D1" s="19" t="s">
        <v>56</v>
      </c>
      <c r="E1" s="19" t="s">
        <v>57</v>
      </c>
      <c r="F1" s="19" t="s">
        <v>58</v>
      </c>
      <c r="G1" s="19" t="s">
        <v>59</v>
      </c>
      <c r="H1" s="19" t="s">
        <v>60</v>
      </c>
    </row>
    <row r="2" spans="1:8" ht="15">
      <c r="A2" s="28" t="s">
        <v>238</v>
      </c>
      <c r="B2" s="75" t="s">
        <v>239</v>
      </c>
      <c r="C2" s="76"/>
      <c r="D2" s="76"/>
      <c r="E2" s="76"/>
      <c r="F2" s="76"/>
      <c r="G2" s="76"/>
      <c r="H2" s="77"/>
    </row>
    <row r="3" spans="1:8" ht="67.5" customHeight="1">
      <c r="A3" s="44" t="s">
        <v>32</v>
      </c>
      <c r="B3" s="57" t="s">
        <v>397</v>
      </c>
      <c r="C3" s="44">
        <v>1</v>
      </c>
      <c r="D3" s="48" t="s">
        <v>353</v>
      </c>
      <c r="E3" s="33"/>
      <c r="F3" s="33"/>
      <c r="G3" s="33">
        <f>C3*E3</f>
        <v>0</v>
      </c>
      <c r="H3" s="33">
        <f>C3*F3</f>
        <v>0</v>
      </c>
    </row>
    <row r="4" spans="1:9" s="46" customFormat="1" ht="24.75" customHeight="1">
      <c r="A4" s="45"/>
      <c r="B4" s="25" t="s">
        <v>71</v>
      </c>
      <c r="C4" s="25"/>
      <c r="D4" s="25"/>
      <c r="E4" s="25"/>
      <c r="F4" s="25"/>
      <c r="G4" s="25">
        <f>ROUND(SUM(G3),0)</f>
        <v>0</v>
      </c>
      <c r="H4" s="25">
        <f>ROUND(SUM(H3),0)</f>
        <v>0</v>
      </c>
      <c r="I4" s="24"/>
    </row>
  </sheetData>
  <sheetProtection/>
  <mergeCells count="1">
    <mergeCell ref="B2:H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6"/>
  <sheetViews>
    <sheetView zoomScale="115" zoomScaleNormal="115" zoomScalePageLayoutView="0" workbookViewId="0" topLeftCell="A1">
      <selection activeCell="E3" sqref="E3:F5"/>
    </sheetView>
  </sheetViews>
  <sheetFormatPr defaultColWidth="9.140625" defaultRowHeight="15"/>
  <cols>
    <col min="1" max="1" width="13.140625" style="52" customWidth="1"/>
    <col min="2" max="2" width="39.57421875" style="0" customWidth="1"/>
    <col min="3" max="8" width="9.140625" style="46" customWidth="1"/>
  </cols>
  <sheetData>
    <row r="1" spans="1:8" s="19" customFormat="1" ht="41.25" customHeight="1">
      <c r="A1" s="26" t="s">
        <v>53</v>
      </c>
      <c r="B1" s="19" t="s">
        <v>54</v>
      </c>
      <c r="C1" s="19" t="s">
        <v>55</v>
      </c>
      <c r="D1" s="19" t="s">
        <v>56</v>
      </c>
      <c r="E1" s="19" t="s">
        <v>57</v>
      </c>
      <c r="F1" s="19" t="s">
        <v>58</v>
      </c>
      <c r="G1" s="19" t="s">
        <v>59</v>
      </c>
      <c r="H1" s="19" t="s">
        <v>60</v>
      </c>
    </row>
    <row r="2" spans="1:8" ht="15">
      <c r="A2" s="51" t="s">
        <v>240</v>
      </c>
      <c r="B2" s="75" t="s">
        <v>241</v>
      </c>
      <c r="C2" s="76"/>
      <c r="D2" s="76"/>
      <c r="E2" s="76"/>
      <c r="F2" s="76"/>
      <c r="G2" s="76"/>
      <c r="H2" s="77"/>
    </row>
    <row r="3" spans="1:8" s="46" customFormat="1" ht="25.5">
      <c r="A3" s="44" t="s">
        <v>32</v>
      </c>
      <c r="B3" s="50" t="s">
        <v>398</v>
      </c>
      <c r="C3" s="44">
        <v>1</v>
      </c>
      <c r="D3" s="48" t="s">
        <v>353</v>
      </c>
      <c r="E3" s="33"/>
      <c r="F3" s="33"/>
      <c r="G3" s="33">
        <f>C3*E3</f>
        <v>0</v>
      </c>
      <c r="H3" s="33">
        <f>C3*F3</f>
        <v>0</v>
      </c>
    </row>
    <row r="4" spans="1:8" s="46" customFormat="1" ht="25.5">
      <c r="A4" s="44" t="s">
        <v>33</v>
      </c>
      <c r="B4" s="31" t="s">
        <v>399</v>
      </c>
      <c r="C4" s="44">
        <v>1</v>
      </c>
      <c r="D4" s="48" t="s">
        <v>353</v>
      </c>
      <c r="E4" s="33"/>
      <c r="F4" s="33"/>
      <c r="G4" s="33">
        <f>C4*E4</f>
        <v>0</v>
      </c>
      <c r="H4" s="33">
        <f>C4*F4</f>
        <v>0</v>
      </c>
    </row>
    <row r="5" spans="1:8" s="46" customFormat="1" ht="25.5">
      <c r="A5" s="44" t="s">
        <v>34</v>
      </c>
      <c r="B5" s="31" t="s">
        <v>400</v>
      </c>
      <c r="C5" s="44">
        <v>1</v>
      </c>
      <c r="D5" s="48" t="s">
        <v>353</v>
      </c>
      <c r="E5" s="33"/>
      <c r="F5" s="33"/>
      <c r="G5" s="33">
        <f>C5*E5</f>
        <v>0</v>
      </c>
      <c r="H5" s="33">
        <f>C5*F5</f>
        <v>0</v>
      </c>
    </row>
    <row r="6" spans="1:9" s="46" customFormat="1" ht="24.75" customHeight="1">
      <c r="A6" s="45"/>
      <c r="B6" s="25" t="s">
        <v>71</v>
      </c>
      <c r="C6" s="25"/>
      <c r="D6" s="25"/>
      <c r="E6" s="25"/>
      <c r="F6" s="25"/>
      <c r="G6" s="25">
        <f>ROUND(SUM(G3:G5),0)</f>
        <v>0</v>
      </c>
      <c r="H6" s="25">
        <f>ROUND(SUM(H3:H5),0)</f>
        <v>0</v>
      </c>
      <c r="I6" s="24"/>
    </row>
  </sheetData>
  <sheetProtection/>
  <mergeCells count="1">
    <mergeCell ref="B2:H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20"/>
  <sheetViews>
    <sheetView zoomScalePageLayoutView="0" workbookViewId="0" topLeftCell="A1">
      <selection activeCell="F11" sqref="F11"/>
    </sheetView>
  </sheetViews>
  <sheetFormatPr defaultColWidth="9.140625" defaultRowHeight="15"/>
  <cols>
    <col min="1" max="1" width="4.7109375" style="0" customWidth="1"/>
    <col min="2" max="2" width="30.7109375" style="0" customWidth="1"/>
    <col min="3" max="4" width="12.7109375" style="0" customWidth="1"/>
  </cols>
  <sheetData>
    <row r="1" ht="15">
      <c r="B1" t="s">
        <v>50</v>
      </c>
    </row>
    <row r="2" spans="1:4" ht="15">
      <c r="A2" s="5" t="s">
        <v>0</v>
      </c>
      <c r="B2" s="5" t="s">
        <v>1</v>
      </c>
      <c r="C2" s="2" t="s">
        <v>2</v>
      </c>
      <c r="D2" s="2" t="s">
        <v>3</v>
      </c>
    </row>
    <row r="3" spans="1:4" ht="25.5">
      <c r="A3" s="6" t="s">
        <v>31</v>
      </c>
      <c r="B3" s="6" t="s">
        <v>35</v>
      </c>
      <c r="C3" s="1">
        <f>'[1]2.Bontás, építőanyagok újraha'!H3</f>
        <v>0</v>
      </c>
      <c r="D3" s="1">
        <f>'[1]2.Bontás, építőanyagok újraha'!I3</f>
        <v>0</v>
      </c>
    </row>
    <row r="4" spans="1:4" ht="15">
      <c r="A4" s="6" t="s">
        <v>36</v>
      </c>
      <c r="B4" s="6" t="s">
        <v>37</v>
      </c>
      <c r="C4" s="1">
        <f>'[1]12.Felvonulási létesítmények'!H3</f>
        <v>0</v>
      </c>
      <c r="D4" s="1">
        <f>'[1]12.Felvonulási létesítmények'!I3</f>
        <v>0</v>
      </c>
    </row>
    <row r="5" spans="1:4" ht="15">
      <c r="A5" s="6" t="s">
        <v>38</v>
      </c>
      <c r="B5" s="6" t="s">
        <v>39</v>
      </c>
      <c r="C5" s="1">
        <f>'[1]15.Zsaluzás és állványozás'!H4</f>
        <v>0</v>
      </c>
      <c r="D5" s="1">
        <f>'[1]15.Zsaluzás és állványozás'!I4</f>
        <v>0</v>
      </c>
    </row>
    <row r="6" spans="1:4" ht="15">
      <c r="A6" s="6" t="s">
        <v>40</v>
      </c>
      <c r="B6" s="6" t="s">
        <v>41</v>
      </c>
      <c r="C6" s="1">
        <f>'[1]21.Irtás, föld- és sziklamunka'!H7</f>
        <v>0</v>
      </c>
      <c r="D6" s="1">
        <f>'[1]21.Irtás, föld- és sziklamunka'!I7</f>
        <v>0</v>
      </c>
    </row>
    <row r="7" spans="1:4" ht="15">
      <c r="A7" s="6" t="s">
        <v>28</v>
      </c>
      <c r="B7" s="6" t="s">
        <v>29</v>
      </c>
      <c r="C7" s="1">
        <f>'[1]31.Helyszíni beton és vasbeton'!H9</f>
        <v>0</v>
      </c>
      <c r="D7" s="1">
        <f>'[1]31.Helyszíni beton és vasbeton'!I9</f>
        <v>0</v>
      </c>
    </row>
    <row r="8" spans="1:4" ht="15">
      <c r="A8" s="6" t="s">
        <v>4</v>
      </c>
      <c r="B8" s="6" t="s">
        <v>5</v>
      </c>
      <c r="C8" s="1">
        <f>'[1]33.Falazás és egyéb kőműves mu'!H5</f>
        <v>0</v>
      </c>
      <c r="D8" s="1">
        <f>'[1]33.Falazás és egyéb kőműves mu'!I5</f>
        <v>0</v>
      </c>
    </row>
    <row r="9" spans="1:4" ht="25.5">
      <c r="A9" s="6" t="s">
        <v>42</v>
      </c>
      <c r="B9" s="6" t="s">
        <v>43</v>
      </c>
      <c r="C9" s="1">
        <f>'[1]34.Fém- és könnyű épületszerke'!H5</f>
        <v>0</v>
      </c>
      <c r="D9" s="1">
        <f>'[1]34.Fém- és könnyű épületszerke'!I5</f>
        <v>0</v>
      </c>
    </row>
    <row r="10" spans="1:4" ht="15">
      <c r="A10" s="6" t="s">
        <v>6</v>
      </c>
      <c r="B10" s="6" t="s">
        <v>7</v>
      </c>
      <c r="C10" s="1">
        <f>'[1]36.Vakolás és rabicolás'!H4</f>
        <v>0</v>
      </c>
      <c r="D10" s="1">
        <f>'[1]36.Vakolás és rabicolás'!I4</f>
        <v>0</v>
      </c>
    </row>
    <row r="11" spans="1:4" ht="15">
      <c r="A11" s="6" t="s">
        <v>8</v>
      </c>
      <c r="B11" s="6" t="s">
        <v>9</v>
      </c>
      <c r="C11" s="1">
        <f>'[1]39.Szárazépítés'!H12</f>
        <v>0</v>
      </c>
      <c r="D11" s="1">
        <f>'[1]39.Szárazépítés'!I12</f>
        <v>0</v>
      </c>
    </row>
    <row r="12" spans="1:4" ht="25.5">
      <c r="A12" s="6" t="s">
        <v>10</v>
      </c>
      <c r="B12" s="6" t="s">
        <v>11</v>
      </c>
      <c r="C12" s="1">
        <f>'[1]42.Hideg- és melegburkolatok k'!H9</f>
        <v>0</v>
      </c>
      <c r="D12" s="1">
        <f>'[1]42.Hideg- és melegburkolatok k'!I9</f>
        <v>0</v>
      </c>
    </row>
    <row r="13" spans="1:4" ht="15">
      <c r="A13" s="6" t="s">
        <v>44</v>
      </c>
      <c r="B13" s="6" t="s">
        <v>45</v>
      </c>
      <c r="C13" s="1">
        <f>'[1]43.Bádogozás'!H13</f>
        <v>0</v>
      </c>
      <c r="D13" s="1">
        <f>'[1]43.Bádogozás'!I13</f>
        <v>0</v>
      </c>
    </row>
    <row r="14" spans="1:4" ht="15">
      <c r="A14" s="6" t="s">
        <v>13</v>
      </c>
      <c r="B14" s="6" t="s">
        <v>14</v>
      </c>
      <c r="C14" s="1">
        <f>'[1]44.Fa- és műanyag szerkezet el'!H15</f>
        <v>0</v>
      </c>
      <c r="D14" s="1">
        <f>'[1]44.Fa- és műanyag szerkezet el'!I15</f>
        <v>0</v>
      </c>
    </row>
    <row r="15" spans="1:4" ht="25.5">
      <c r="A15" s="6" t="s">
        <v>16</v>
      </c>
      <c r="B15" s="6" t="s">
        <v>17</v>
      </c>
      <c r="C15" s="1">
        <f>'[1]45.Fém nyílászáró és épületlak'!H3</f>
        <v>0</v>
      </c>
      <c r="D15" s="1">
        <f>'[1]45.Fém nyílászáró és épületlak'!I3</f>
        <v>0</v>
      </c>
    </row>
    <row r="16" spans="1:4" ht="15">
      <c r="A16" s="6" t="s">
        <v>18</v>
      </c>
      <c r="B16" s="6" t="s">
        <v>19</v>
      </c>
      <c r="C16" s="1">
        <f>'[1]46.Üvegezés'!H3</f>
        <v>0</v>
      </c>
      <c r="D16" s="1">
        <f>'[1]46.Üvegezés'!I3</f>
        <v>0</v>
      </c>
    </row>
    <row r="17" spans="1:4" ht="15">
      <c r="A17" s="6" t="s">
        <v>46</v>
      </c>
      <c r="B17" s="6" t="s">
        <v>47</v>
      </c>
      <c r="C17" s="1">
        <f>'[1]48.Szigetelés'!H31</f>
        <v>0</v>
      </c>
      <c r="D17" s="1">
        <f>'[1]48.Szigetelés'!I31</f>
        <v>0</v>
      </c>
    </row>
    <row r="18" spans="1:4" ht="15">
      <c r="A18" s="6" t="s">
        <v>48</v>
      </c>
      <c r="B18" s="6" t="s">
        <v>49</v>
      </c>
      <c r="C18" s="1">
        <f>'[1]62.Kőburkolat készítése'!H4</f>
        <v>0</v>
      </c>
      <c r="D18" s="1">
        <f>'[1]62.Kőburkolat készítése'!I4</f>
        <v>0</v>
      </c>
    </row>
    <row r="19" spans="1:4" ht="25.5">
      <c r="A19" s="6" t="s">
        <v>21</v>
      </c>
      <c r="B19" s="6" t="s">
        <v>22</v>
      </c>
      <c r="C19" s="1">
        <f>'[1]82.Épületgépészeti szerelvénye'!H7</f>
        <v>0</v>
      </c>
      <c r="D19" s="1">
        <f>'[1]82.Épületgépészeti szerelvénye'!I7</f>
        <v>0</v>
      </c>
    </row>
    <row r="20" spans="1:4" ht="15">
      <c r="A20" s="4"/>
      <c r="B20" s="4" t="s">
        <v>23</v>
      </c>
      <c r="C20" s="4">
        <f>ROUND(SUM(C3:C19),0)</f>
        <v>0</v>
      </c>
      <c r="D20" s="4">
        <f>ROUND(SUM(D3:D19),0)</f>
        <v>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3"/>
  <sheetViews>
    <sheetView zoomScalePageLayoutView="0" workbookViewId="0" topLeftCell="A1">
      <selection activeCell="F2" sqref="F2:G2"/>
    </sheetView>
  </sheetViews>
  <sheetFormatPr defaultColWidth="9.140625" defaultRowHeight="15"/>
  <cols>
    <col min="1" max="1" width="4.7109375" style="0" customWidth="1"/>
    <col min="2" max="2" width="20.7109375" style="0" customWidth="1"/>
    <col min="3" max="3" width="35.7109375" style="0" customWidth="1"/>
    <col min="4" max="4" width="7.7109375" style="0" customWidth="1"/>
    <col min="5" max="5" width="8.7109375" style="0" customWidth="1"/>
    <col min="6" max="9" width="12.7109375" style="0" customWidth="1"/>
    <col min="10" max="10" width="20.7109375" style="0" customWidth="1"/>
    <col min="11" max="11" width="12.7109375" style="0" customWidth="1"/>
    <col min="12" max="12" width="6.7109375" style="0" customWidth="1"/>
    <col min="13" max="14" width="8.7109375" style="0" customWidth="1"/>
  </cols>
  <sheetData>
    <row r="1" spans="1:14" ht="25.5">
      <c r="A1" s="5" t="s">
        <v>0</v>
      </c>
      <c r="B1" s="5" t="s">
        <v>53</v>
      </c>
      <c r="C1" s="5" t="s">
        <v>54</v>
      </c>
      <c r="D1" s="2" t="s">
        <v>55</v>
      </c>
      <c r="E1" s="2" t="s">
        <v>56</v>
      </c>
      <c r="F1" s="2" t="s">
        <v>57</v>
      </c>
      <c r="G1" s="2" t="s">
        <v>58</v>
      </c>
      <c r="H1" s="2" t="s">
        <v>59</v>
      </c>
      <c r="I1" s="2" t="s">
        <v>60</v>
      </c>
      <c r="J1" s="12" t="s">
        <v>61</v>
      </c>
      <c r="K1" s="12" t="s">
        <v>62</v>
      </c>
      <c r="L1" s="12" t="s">
        <v>63</v>
      </c>
      <c r="M1" s="12" t="s">
        <v>64</v>
      </c>
      <c r="N1" s="12" t="s">
        <v>65</v>
      </c>
    </row>
    <row r="2" spans="1:14" ht="38.25">
      <c r="A2" s="6">
        <v>1</v>
      </c>
      <c r="B2" s="22" t="s">
        <v>66</v>
      </c>
      <c r="C2" s="6" t="s">
        <v>67</v>
      </c>
      <c r="D2" s="22">
        <v>24</v>
      </c>
      <c r="E2" s="6" t="s">
        <v>68</v>
      </c>
      <c r="F2" s="1"/>
      <c r="G2" s="1"/>
      <c r="H2" s="3">
        <f>ROUND(F2*D2,0)</f>
        <v>0</v>
      </c>
      <c r="I2" s="3">
        <f>ROUND(G2*D2,0)</f>
        <v>0</v>
      </c>
      <c r="J2" s="13"/>
      <c r="K2" s="14" t="s">
        <v>69</v>
      </c>
      <c r="L2" s="6" t="s">
        <v>70</v>
      </c>
      <c r="M2" s="6">
        <v>2</v>
      </c>
      <c r="N2" s="6">
        <v>0.05</v>
      </c>
    </row>
    <row r="3" spans="1:9" ht="15">
      <c r="A3" s="4"/>
      <c r="B3" s="4"/>
      <c r="C3" s="4" t="s">
        <v>71</v>
      </c>
      <c r="D3" s="4"/>
      <c r="E3" s="4"/>
      <c r="F3" s="4"/>
      <c r="G3" s="4"/>
      <c r="H3" s="15">
        <f>ROUND(SUM(H2:H2),0)</f>
        <v>0</v>
      </c>
      <c r="I3" s="15">
        <f>ROUND(SUM(I2:I2),0)</f>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3"/>
  <sheetViews>
    <sheetView zoomScalePageLayoutView="0" workbookViewId="0" topLeftCell="A1">
      <selection activeCell="F2" sqref="F2:G2"/>
    </sheetView>
  </sheetViews>
  <sheetFormatPr defaultColWidth="9.140625" defaultRowHeight="15"/>
  <cols>
    <col min="1" max="1" width="4.7109375" style="0" customWidth="1"/>
    <col min="2" max="2" width="20.7109375" style="0" customWidth="1"/>
    <col min="3" max="3" width="35.7109375" style="0" customWidth="1"/>
    <col min="4" max="4" width="7.7109375" style="0" customWidth="1"/>
    <col min="5" max="5" width="8.7109375" style="0" customWidth="1"/>
    <col min="6" max="9" width="12.7109375" style="0" customWidth="1"/>
    <col min="10" max="10" width="20.7109375" style="0" customWidth="1"/>
    <col min="11" max="11" width="12.7109375" style="0" customWidth="1"/>
    <col min="12" max="12" width="6.7109375" style="0" customWidth="1"/>
    <col min="13" max="14" width="8.7109375" style="0" customWidth="1"/>
  </cols>
  <sheetData>
    <row r="1" spans="1:14" ht="25.5">
      <c r="A1" s="5" t="s">
        <v>0</v>
      </c>
      <c r="B1" s="5" t="s">
        <v>53</v>
      </c>
      <c r="C1" s="5" t="s">
        <v>54</v>
      </c>
      <c r="D1" s="2" t="s">
        <v>55</v>
      </c>
      <c r="E1" s="2" t="s">
        <v>56</v>
      </c>
      <c r="F1" s="2" t="s">
        <v>57</v>
      </c>
      <c r="G1" s="2" t="s">
        <v>58</v>
      </c>
      <c r="H1" s="2" t="s">
        <v>59</v>
      </c>
      <c r="I1" s="2" t="s">
        <v>60</v>
      </c>
      <c r="J1" s="12" t="s">
        <v>61</v>
      </c>
      <c r="K1" s="12" t="s">
        <v>62</v>
      </c>
      <c r="L1" s="12" t="s">
        <v>63</v>
      </c>
      <c r="M1" s="12" t="s">
        <v>64</v>
      </c>
      <c r="N1" s="12" t="s">
        <v>65</v>
      </c>
    </row>
    <row r="2" spans="1:14" ht="38.25">
      <c r="A2" s="6">
        <v>1</v>
      </c>
      <c r="B2" s="22" t="s">
        <v>72</v>
      </c>
      <c r="C2" s="6" t="s">
        <v>73</v>
      </c>
      <c r="D2" s="22">
        <v>2</v>
      </c>
      <c r="E2" s="6" t="s">
        <v>15</v>
      </c>
      <c r="F2" s="1"/>
      <c r="G2" s="1"/>
      <c r="H2" s="3">
        <f>ROUND(F2*D2,0)</f>
        <v>0</v>
      </c>
      <c r="I2" s="3">
        <f>ROUND(G2*D2,0)</f>
        <v>0</v>
      </c>
      <c r="J2" s="13"/>
      <c r="K2" s="14" t="s">
        <v>74</v>
      </c>
      <c r="L2" s="6" t="s">
        <v>70</v>
      </c>
      <c r="M2" s="6">
        <v>12</v>
      </c>
      <c r="N2" s="6">
        <v>0</v>
      </c>
    </row>
    <row r="3" spans="1:9" ht="15">
      <c r="A3" s="4"/>
      <c r="B3" s="4"/>
      <c r="C3" s="4" t="s">
        <v>71</v>
      </c>
      <c r="D3" s="4"/>
      <c r="E3" s="4"/>
      <c r="F3" s="4"/>
      <c r="G3" s="4"/>
      <c r="H3" s="15">
        <f>ROUND(SUM(H2:H2),0)</f>
        <v>0</v>
      </c>
      <c r="I3" s="15">
        <f>ROUND(SUM(I2:I2),0)</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3"/>
  <sheetViews>
    <sheetView zoomScalePageLayoutView="0" workbookViewId="0" topLeftCell="C1">
      <selection activeCell="G2" sqref="F2:G2"/>
    </sheetView>
  </sheetViews>
  <sheetFormatPr defaultColWidth="9.140625" defaultRowHeight="15"/>
  <cols>
    <col min="1" max="1" width="4.7109375" style="0" customWidth="1"/>
    <col min="2" max="2" width="20.7109375" style="0" customWidth="1"/>
    <col min="3" max="3" width="35.7109375" style="0" customWidth="1"/>
    <col min="4" max="4" width="7.7109375" style="0" customWidth="1"/>
    <col min="5" max="5" width="8.7109375" style="0" customWidth="1"/>
    <col min="6" max="9" width="12.7109375" style="0" customWidth="1"/>
    <col min="10" max="10" width="20.7109375" style="0" customWidth="1"/>
    <col min="11" max="11" width="12.7109375" style="0" customWidth="1"/>
    <col min="12" max="12" width="6.7109375" style="0" customWidth="1"/>
    <col min="13" max="14" width="8.7109375" style="0" customWidth="1"/>
  </cols>
  <sheetData>
    <row r="1" spans="1:14" ht="25.5">
      <c r="A1" s="5" t="s">
        <v>0</v>
      </c>
      <c r="B1" s="5" t="s">
        <v>53</v>
      </c>
      <c r="C1" s="5" t="s">
        <v>54</v>
      </c>
      <c r="D1" s="2" t="s">
        <v>55</v>
      </c>
      <c r="E1" s="2" t="s">
        <v>56</v>
      </c>
      <c r="F1" s="2" t="s">
        <v>57</v>
      </c>
      <c r="G1" s="2" t="s">
        <v>58</v>
      </c>
      <c r="H1" s="2" t="s">
        <v>59</v>
      </c>
      <c r="I1" s="2" t="s">
        <v>60</v>
      </c>
      <c r="J1" s="12" t="s">
        <v>61</v>
      </c>
      <c r="K1" s="12" t="s">
        <v>62</v>
      </c>
      <c r="L1" s="12" t="s">
        <v>63</v>
      </c>
      <c r="M1" s="12" t="s">
        <v>64</v>
      </c>
      <c r="N1" s="12" t="s">
        <v>65</v>
      </c>
    </row>
    <row r="2" spans="1:14" ht="38.25">
      <c r="A2" s="6">
        <v>1</v>
      </c>
      <c r="B2" s="22" t="s">
        <v>76</v>
      </c>
      <c r="C2" s="6" t="s">
        <v>77</v>
      </c>
      <c r="D2" s="22">
        <v>3</v>
      </c>
      <c r="E2" s="6" t="s">
        <v>15</v>
      </c>
      <c r="F2" s="1"/>
      <c r="G2" s="1"/>
      <c r="H2" s="3">
        <f>ROUND(F2*D2,0)</f>
        <v>0</v>
      </c>
      <c r="I2" s="3">
        <f>ROUND(G2*D2,0)</f>
        <v>0</v>
      </c>
      <c r="J2" s="13"/>
      <c r="K2" s="14" t="s">
        <v>78</v>
      </c>
      <c r="L2" s="6" t="s">
        <v>70</v>
      </c>
      <c r="M2" s="6">
        <v>21</v>
      </c>
      <c r="N2" s="6">
        <v>0</v>
      </c>
    </row>
    <row r="3" spans="1:9" ht="15">
      <c r="A3" s="4"/>
      <c r="B3" s="4"/>
      <c r="C3" s="4" t="s">
        <v>71</v>
      </c>
      <c r="D3" s="4"/>
      <c r="E3" s="4"/>
      <c r="F3" s="4"/>
      <c r="G3" s="4"/>
      <c r="H3" s="15">
        <f>ROUND(SUM(H2:H2),0)</f>
        <v>0</v>
      </c>
      <c r="I3" s="15">
        <f>ROUND(SUM(I2:I2),0)</f>
        <v>0</v>
      </c>
    </row>
  </sheetData>
  <sheetProtection/>
  <protectedRanges>
    <protectedRange password="B0C2" sqref="F162:G162 F163:H65536 F4:H5" name="Bereich1_1"/>
    <protectedRange password="B0C2" sqref="F1:H1" name="Bereich1_1_1"/>
    <protectedRange password="B0C2" sqref="F2:H2" name="Bereich1_1_2"/>
    <protectedRange password="B0C2" sqref="F153:G153 H149:H153 H155 F154:H154 F6:H20 H157:H161 F22:H36 F109:H148 F38:H76 F78:H81 F83:H98" name="Bereich1_2_1_1"/>
    <protectedRange password="B0C2" sqref="F156:H156 F149:G152" name="Bereich1_2_1_1_1"/>
    <protectedRange password="B0C2" sqref="F3:H3" name="Bereich1_1_2_1"/>
    <protectedRange password="B0C2" sqref="F21:H21" name="Bereich1_2_1_1_3"/>
    <protectedRange password="B0C2" sqref="F99:H99 F102:H108" name="Bereich1_2_1_1_2"/>
    <protectedRange password="B0C2" sqref="F37:H37" name="Bereich1_2_1_1_4"/>
    <protectedRange password="B0C2" sqref="F77:H77" name="Bereich1_2_1_1_5"/>
    <protectedRange password="B0C2" sqref="F82:H82" name="Bereich1_2_1_1_6"/>
    <protectedRange password="B0C2" sqref="F100:H101" name="Bereich1_2_1_1_7"/>
  </protectedRange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3"/>
  <sheetViews>
    <sheetView zoomScalePageLayoutView="0" workbookViewId="0" topLeftCell="A1">
      <selection activeCell="F2" sqref="F2:G2"/>
    </sheetView>
  </sheetViews>
  <sheetFormatPr defaultColWidth="9.140625" defaultRowHeight="15"/>
  <cols>
    <col min="1" max="1" width="4.7109375" style="0" customWidth="1"/>
    <col min="2" max="2" width="20.7109375" style="0" customWidth="1"/>
    <col min="3" max="3" width="35.7109375" style="0" customWidth="1"/>
    <col min="4" max="4" width="7.7109375" style="0" customWidth="1"/>
    <col min="5" max="5" width="8.7109375" style="0" customWidth="1"/>
    <col min="6" max="9" width="12.7109375" style="0" customWidth="1"/>
    <col min="10" max="10" width="20.7109375" style="0" customWidth="1"/>
    <col min="11" max="11" width="12.7109375" style="0" customWidth="1"/>
    <col min="12" max="12" width="6.7109375" style="0" customWidth="1"/>
    <col min="13" max="14" width="8.7109375" style="0" customWidth="1"/>
  </cols>
  <sheetData>
    <row r="1" spans="1:14" ht="25.5">
      <c r="A1" s="5" t="s">
        <v>0</v>
      </c>
      <c r="B1" s="5" t="s">
        <v>53</v>
      </c>
      <c r="C1" s="5" t="s">
        <v>54</v>
      </c>
      <c r="D1" s="2" t="s">
        <v>55</v>
      </c>
      <c r="E1" s="2" t="s">
        <v>56</v>
      </c>
      <c r="F1" s="2" t="s">
        <v>57</v>
      </c>
      <c r="G1" s="2" t="s">
        <v>58</v>
      </c>
      <c r="H1" s="2" t="s">
        <v>59</v>
      </c>
      <c r="I1" s="2" t="s">
        <v>60</v>
      </c>
      <c r="J1" s="12" t="s">
        <v>61</v>
      </c>
      <c r="K1" s="12" t="s">
        <v>62</v>
      </c>
      <c r="L1" s="12" t="s">
        <v>63</v>
      </c>
      <c r="M1" s="12" t="s">
        <v>64</v>
      </c>
      <c r="N1" s="12" t="s">
        <v>65</v>
      </c>
    </row>
    <row r="2" spans="1:14" ht="76.5">
      <c r="A2" s="6">
        <v>1</v>
      </c>
      <c r="B2" s="22" t="s">
        <v>101</v>
      </c>
      <c r="C2" s="6" t="s">
        <v>102</v>
      </c>
      <c r="D2" s="22">
        <v>26.8</v>
      </c>
      <c r="E2" s="6" t="s">
        <v>75</v>
      </c>
      <c r="F2" s="1"/>
      <c r="G2" s="1"/>
      <c r="H2" s="3">
        <f>ROUND(F2*D2,0)</f>
        <v>0</v>
      </c>
      <c r="I2" s="3">
        <f>ROUND(G2*D2,0)</f>
        <v>0</v>
      </c>
      <c r="J2" s="13" t="s">
        <v>103</v>
      </c>
      <c r="K2" s="14" t="s">
        <v>104</v>
      </c>
      <c r="L2" s="6" t="s">
        <v>70</v>
      </c>
      <c r="M2" s="6">
        <v>31</v>
      </c>
      <c r="N2" s="6">
        <v>0.42</v>
      </c>
    </row>
    <row r="3" spans="1:9" ht="15">
      <c r="A3" s="4"/>
      <c r="B3" s="4"/>
      <c r="C3" s="4" t="s">
        <v>71</v>
      </c>
      <c r="D3" s="4"/>
      <c r="E3" s="4"/>
      <c r="F3" s="4"/>
      <c r="G3" s="4"/>
      <c r="H3" s="15">
        <f>ROUND(SUM(H2:H2),0)</f>
        <v>0</v>
      </c>
      <c r="I3" s="15">
        <f>ROUND(SUM(I2:I2),0)</f>
        <v>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N3"/>
  <sheetViews>
    <sheetView zoomScalePageLayoutView="0" workbookViewId="0" topLeftCell="A1">
      <selection activeCell="F2" sqref="F2:G2"/>
    </sheetView>
  </sheetViews>
  <sheetFormatPr defaultColWidth="9.140625" defaultRowHeight="15"/>
  <cols>
    <col min="1" max="1" width="4.7109375" style="0" customWidth="1"/>
    <col min="2" max="2" width="20.7109375" style="0" customWidth="1"/>
    <col min="3" max="3" width="35.7109375" style="0" customWidth="1"/>
    <col min="4" max="4" width="7.7109375" style="0" customWidth="1"/>
    <col min="5" max="5" width="8.7109375" style="0" customWidth="1"/>
    <col min="6" max="9" width="12.7109375" style="0" customWidth="1"/>
    <col min="10" max="10" width="20.7109375" style="0" customWidth="1"/>
    <col min="11" max="11" width="12.7109375" style="0" customWidth="1"/>
    <col min="12" max="12" width="6.7109375" style="0" customWidth="1"/>
    <col min="13" max="14" width="8.7109375" style="0" customWidth="1"/>
  </cols>
  <sheetData>
    <row r="1" spans="1:14" ht="25.5">
      <c r="A1" s="5" t="s">
        <v>0</v>
      </c>
      <c r="B1" s="5" t="s">
        <v>53</v>
      </c>
      <c r="C1" s="5" t="s">
        <v>54</v>
      </c>
      <c r="D1" s="2" t="s">
        <v>55</v>
      </c>
      <c r="E1" s="2" t="s">
        <v>56</v>
      </c>
      <c r="F1" s="2" t="s">
        <v>57</v>
      </c>
      <c r="G1" s="2" t="s">
        <v>58</v>
      </c>
      <c r="H1" s="2" t="s">
        <v>59</v>
      </c>
      <c r="I1" s="2" t="s">
        <v>60</v>
      </c>
      <c r="J1" s="12" t="s">
        <v>61</v>
      </c>
      <c r="K1" s="12" t="s">
        <v>62</v>
      </c>
      <c r="L1" s="12" t="s">
        <v>63</v>
      </c>
      <c r="M1" s="12" t="s">
        <v>64</v>
      </c>
      <c r="N1" s="12" t="s">
        <v>65</v>
      </c>
    </row>
    <row r="2" spans="1:14" ht="76.5">
      <c r="A2" s="6">
        <v>1</v>
      </c>
      <c r="B2" s="22" t="s">
        <v>105</v>
      </c>
      <c r="C2" s="6" t="s">
        <v>106</v>
      </c>
      <c r="D2" s="22">
        <v>35.13</v>
      </c>
      <c r="E2" s="6" t="s">
        <v>75</v>
      </c>
      <c r="F2" s="1"/>
      <c r="G2" s="1"/>
      <c r="H2" s="3">
        <f>ROUND(F2*D2,0)</f>
        <v>0</v>
      </c>
      <c r="I2" s="3">
        <f>ROUND(G2*D2,0)</f>
        <v>0</v>
      </c>
      <c r="J2" s="13"/>
      <c r="K2" s="14" t="s">
        <v>107</v>
      </c>
      <c r="L2" s="6" t="s">
        <v>70</v>
      </c>
      <c r="M2" s="6">
        <v>36</v>
      </c>
      <c r="N2" s="6">
        <v>0.48</v>
      </c>
    </row>
    <row r="3" spans="1:9" ht="15">
      <c r="A3" s="4"/>
      <c r="B3" s="4"/>
      <c r="C3" s="4" t="s">
        <v>71</v>
      </c>
      <c r="D3" s="4"/>
      <c r="E3" s="4"/>
      <c r="F3" s="4"/>
      <c r="G3" s="4"/>
      <c r="H3" s="15">
        <f>ROUND(SUM(H2:H2),0)</f>
        <v>0</v>
      </c>
      <c r="I3" s="15">
        <f>ROUND(SUM(I2:I2),0)</f>
        <v>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N23"/>
  <sheetViews>
    <sheetView zoomScalePageLayoutView="0" workbookViewId="0" topLeftCell="A20">
      <selection activeCell="G22" sqref="F2:G22"/>
    </sheetView>
  </sheetViews>
  <sheetFormatPr defaultColWidth="9.140625" defaultRowHeight="15"/>
  <cols>
    <col min="1" max="1" width="4.7109375" style="0" customWidth="1"/>
    <col min="2" max="2" width="20.7109375" style="0" customWidth="1"/>
    <col min="3" max="3" width="35.7109375" style="0" customWidth="1"/>
    <col min="4" max="4" width="7.7109375" style="0" customWidth="1"/>
    <col min="5" max="5" width="8.7109375" style="0" customWidth="1"/>
    <col min="6" max="9" width="12.7109375" style="0" customWidth="1"/>
    <col min="10" max="10" width="20.7109375" style="0" customWidth="1"/>
    <col min="11" max="11" width="12.7109375" style="0" customWidth="1"/>
    <col min="12" max="12" width="6.7109375" style="0" customWidth="1"/>
    <col min="13" max="14" width="8.7109375" style="0" customWidth="1"/>
  </cols>
  <sheetData>
    <row r="1" spans="1:14" ht="25.5">
      <c r="A1" s="5" t="s">
        <v>0</v>
      </c>
      <c r="B1" s="5" t="s">
        <v>53</v>
      </c>
      <c r="C1" s="5" t="s">
        <v>54</v>
      </c>
      <c r="D1" s="2" t="s">
        <v>55</v>
      </c>
      <c r="E1" s="2" t="s">
        <v>56</v>
      </c>
      <c r="F1" s="2" t="s">
        <v>57</v>
      </c>
      <c r="G1" s="2" t="s">
        <v>58</v>
      </c>
      <c r="H1" s="2" t="s">
        <v>59</v>
      </c>
      <c r="I1" s="2" t="s">
        <v>60</v>
      </c>
      <c r="J1" s="12" t="s">
        <v>61</v>
      </c>
      <c r="K1" s="12" t="s">
        <v>62</v>
      </c>
      <c r="L1" s="12" t="s">
        <v>63</v>
      </c>
      <c r="M1" s="12" t="s">
        <v>64</v>
      </c>
      <c r="N1" s="12" t="s">
        <v>65</v>
      </c>
    </row>
    <row r="2" spans="1:14" ht="89.25">
      <c r="A2" s="6">
        <v>1</v>
      </c>
      <c r="B2" s="22" t="s">
        <v>108</v>
      </c>
      <c r="C2" s="6" t="s">
        <v>109</v>
      </c>
      <c r="D2" s="22">
        <v>135.38</v>
      </c>
      <c r="E2" s="6" t="s">
        <v>75</v>
      </c>
      <c r="F2" s="1"/>
      <c r="G2" s="1"/>
      <c r="H2" s="3">
        <f aca="true" t="shared" si="0" ref="H2:H22">ROUND(F2*D2,0)</f>
        <v>0</v>
      </c>
      <c r="I2" s="3">
        <f aca="true" t="shared" si="1" ref="I2:I22">ROUND(G2*D2,0)</f>
        <v>0</v>
      </c>
      <c r="J2" s="13"/>
      <c r="K2" s="14" t="s">
        <v>110</v>
      </c>
      <c r="L2" s="6" t="s">
        <v>70</v>
      </c>
      <c r="M2" s="6">
        <v>42</v>
      </c>
      <c r="N2" s="6">
        <v>0.14</v>
      </c>
    </row>
    <row r="3" spans="1:14" ht="89.25">
      <c r="A3" s="6">
        <v>2</v>
      </c>
      <c r="B3" s="22" t="s">
        <v>111</v>
      </c>
      <c r="C3" s="6" t="s">
        <v>112</v>
      </c>
      <c r="D3" s="22">
        <v>135.38</v>
      </c>
      <c r="E3" s="6" t="s">
        <v>75</v>
      </c>
      <c r="F3" s="1"/>
      <c r="G3" s="1"/>
      <c r="H3" s="3">
        <f t="shared" si="0"/>
        <v>0</v>
      </c>
      <c r="I3" s="3">
        <f t="shared" si="1"/>
        <v>0</v>
      </c>
      <c r="J3" s="13"/>
      <c r="K3" s="14" t="s">
        <v>113</v>
      </c>
      <c r="L3" s="6" t="s">
        <v>70</v>
      </c>
      <c r="M3" s="6">
        <v>42</v>
      </c>
      <c r="N3" s="6">
        <v>0.4</v>
      </c>
    </row>
    <row r="4" spans="1:14" ht="89.25">
      <c r="A4" s="6">
        <v>3</v>
      </c>
      <c r="B4" s="22" t="s">
        <v>114</v>
      </c>
      <c r="C4" s="6" t="s">
        <v>115</v>
      </c>
      <c r="D4" s="22">
        <v>291.28</v>
      </c>
      <c r="E4" s="6" t="s">
        <v>75</v>
      </c>
      <c r="F4" s="1"/>
      <c r="G4" s="1"/>
      <c r="H4" s="3">
        <f t="shared" si="0"/>
        <v>0</v>
      </c>
      <c r="I4" s="3">
        <f t="shared" si="1"/>
        <v>0</v>
      </c>
      <c r="J4" s="13"/>
      <c r="K4" s="14" t="s">
        <v>116</v>
      </c>
      <c r="L4" s="6" t="s">
        <v>70</v>
      </c>
      <c r="M4" s="6">
        <v>42</v>
      </c>
      <c r="N4" s="6">
        <v>0.12</v>
      </c>
    </row>
    <row r="5" spans="1:14" ht="76.5">
      <c r="A5" s="6">
        <v>4</v>
      </c>
      <c r="B5" s="22" t="s">
        <v>117</v>
      </c>
      <c r="C5" s="6" t="s">
        <v>118</v>
      </c>
      <c r="D5" s="22">
        <v>291.28</v>
      </c>
      <c r="E5" s="6" t="s">
        <v>75</v>
      </c>
      <c r="F5" s="1"/>
      <c r="G5" s="1"/>
      <c r="H5" s="3">
        <f t="shared" si="0"/>
        <v>0</v>
      </c>
      <c r="I5" s="3">
        <f t="shared" si="1"/>
        <v>0</v>
      </c>
      <c r="J5" s="13"/>
      <c r="K5" s="14" t="s">
        <v>119</v>
      </c>
      <c r="L5" s="6" t="s">
        <v>70</v>
      </c>
      <c r="M5" s="6">
        <v>42</v>
      </c>
      <c r="N5" s="6">
        <v>0.18</v>
      </c>
    </row>
    <row r="6" spans="1:14" ht="114.75">
      <c r="A6" s="6">
        <v>5</v>
      </c>
      <c r="B6" s="22" t="s">
        <v>120</v>
      </c>
      <c r="C6" s="6" t="s">
        <v>121</v>
      </c>
      <c r="D6" s="22">
        <v>56</v>
      </c>
      <c r="E6" s="6" t="s">
        <v>75</v>
      </c>
      <c r="F6" s="1"/>
      <c r="G6" s="1"/>
      <c r="H6" s="3">
        <f t="shared" si="0"/>
        <v>0</v>
      </c>
      <c r="I6" s="3">
        <f t="shared" si="1"/>
        <v>0</v>
      </c>
      <c r="J6" s="13" t="s">
        <v>122</v>
      </c>
      <c r="K6" s="14" t="s">
        <v>123</v>
      </c>
      <c r="L6" s="6" t="s">
        <v>70</v>
      </c>
      <c r="M6" s="6">
        <v>42</v>
      </c>
      <c r="N6" s="6">
        <v>1.53</v>
      </c>
    </row>
    <row r="7" spans="1:14" ht="114.75">
      <c r="A7" s="6">
        <v>6</v>
      </c>
      <c r="B7" s="22" t="s">
        <v>120</v>
      </c>
      <c r="C7" s="6" t="s">
        <v>121</v>
      </c>
      <c r="D7" s="22">
        <v>79.38</v>
      </c>
      <c r="E7" s="6" t="s">
        <v>75</v>
      </c>
      <c r="F7" s="1"/>
      <c r="G7" s="1"/>
      <c r="H7" s="3">
        <f t="shared" si="0"/>
        <v>0</v>
      </c>
      <c r="I7" s="3">
        <f t="shared" si="1"/>
        <v>0</v>
      </c>
      <c r="J7" s="13" t="s">
        <v>124</v>
      </c>
      <c r="K7" s="14" t="s">
        <v>123</v>
      </c>
      <c r="L7" s="6" t="s">
        <v>70</v>
      </c>
      <c r="M7" s="6">
        <v>42</v>
      </c>
      <c r="N7" s="6">
        <v>1.53</v>
      </c>
    </row>
    <row r="8" spans="1:14" ht="102">
      <c r="A8" s="6">
        <v>7</v>
      </c>
      <c r="B8" s="22" t="s">
        <v>125</v>
      </c>
      <c r="C8" s="6" t="s">
        <v>126</v>
      </c>
      <c r="D8" s="22">
        <v>92.06</v>
      </c>
      <c r="E8" s="6" t="s">
        <v>75</v>
      </c>
      <c r="F8" s="1"/>
      <c r="G8" s="1"/>
      <c r="H8" s="3">
        <f t="shared" si="0"/>
        <v>0</v>
      </c>
      <c r="I8" s="3">
        <f t="shared" si="1"/>
        <v>0</v>
      </c>
      <c r="J8" s="13" t="s">
        <v>127</v>
      </c>
      <c r="K8" s="14"/>
      <c r="L8" s="6"/>
      <c r="M8" s="6">
        <v>42</v>
      </c>
      <c r="N8" s="6">
        <v>1.69</v>
      </c>
    </row>
    <row r="9" spans="1:14" ht="102">
      <c r="A9" s="6">
        <v>8</v>
      </c>
      <c r="B9" s="22" t="s">
        <v>128</v>
      </c>
      <c r="C9" s="6" t="s">
        <v>126</v>
      </c>
      <c r="D9" s="22">
        <v>19.61</v>
      </c>
      <c r="E9" s="6" t="s">
        <v>75</v>
      </c>
      <c r="F9" s="1"/>
      <c r="G9" s="1"/>
      <c r="H9" s="3">
        <f t="shared" si="0"/>
        <v>0</v>
      </c>
      <c r="I9" s="3">
        <f t="shared" si="1"/>
        <v>0</v>
      </c>
      <c r="J9" s="13" t="s">
        <v>129</v>
      </c>
      <c r="K9" s="14" t="s">
        <v>130</v>
      </c>
      <c r="L9" s="6" t="s">
        <v>70</v>
      </c>
      <c r="M9" s="6">
        <v>42</v>
      </c>
      <c r="N9" s="6">
        <v>1.69</v>
      </c>
    </row>
    <row r="10" spans="1:14" ht="127.5">
      <c r="A10" s="6">
        <v>9</v>
      </c>
      <c r="B10" s="22" t="s">
        <v>131</v>
      </c>
      <c r="C10" s="6" t="s">
        <v>132</v>
      </c>
      <c r="D10" s="22">
        <v>182.62</v>
      </c>
      <c r="E10" s="6" t="s">
        <v>75</v>
      </c>
      <c r="F10" s="1"/>
      <c r="G10" s="1"/>
      <c r="H10" s="3">
        <f t="shared" si="0"/>
        <v>0</v>
      </c>
      <c r="I10" s="3">
        <f t="shared" si="1"/>
        <v>0</v>
      </c>
      <c r="J10" s="13" t="s">
        <v>133</v>
      </c>
      <c r="K10" s="14" t="s">
        <v>134</v>
      </c>
      <c r="L10" s="6" t="s">
        <v>70</v>
      </c>
      <c r="M10" s="6">
        <v>42</v>
      </c>
      <c r="N10" s="6">
        <v>1.5</v>
      </c>
    </row>
    <row r="11" spans="1:14" ht="63.75">
      <c r="A11" s="6">
        <v>10</v>
      </c>
      <c r="B11" s="22" t="s">
        <v>135</v>
      </c>
      <c r="C11" s="6" t="s">
        <v>136</v>
      </c>
      <c r="D11" s="22">
        <v>272</v>
      </c>
      <c r="E11" s="6" t="s">
        <v>12</v>
      </c>
      <c r="F11" s="1"/>
      <c r="G11" s="1"/>
      <c r="H11" s="3">
        <f t="shared" si="0"/>
        <v>0</v>
      </c>
      <c r="I11" s="3">
        <f t="shared" si="1"/>
        <v>0</v>
      </c>
      <c r="J11" s="13" t="s">
        <v>137</v>
      </c>
      <c r="K11" s="14"/>
      <c r="L11" s="6"/>
      <c r="M11" s="6">
        <v>42</v>
      </c>
      <c r="N11" s="6">
        <v>0.28</v>
      </c>
    </row>
    <row r="12" spans="1:14" ht="127.5">
      <c r="A12" s="6">
        <v>11</v>
      </c>
      <c r="B12" s="22" t="s">
        <v>138</v>
      </c>
      <c r="C12" s="6" t="s">
        <v>139</v>
      </c>
      <c r="D12" s="22">
        <v>22</v>
      </c>
      <c r="E12" s="6" t="s">
        <v>12</v>
      </c>
      <c r="F12" s="1"/>
      <c r="G12" s="1"/>
      <c r="H12" s="3">
        <f t="shared" si="0"/>
        <v>0</v>
      </c>
      <c r="I12" s="3">
        <f t="shared" si="1"/>
        <v>0</v>
      </c>
      <c r="J12" s="13" t="s">
        <v>40</v>
      </c>
      <c r="K12" s="14" t="s">
        <v>140</v>
      </c>
      <c r="L12" s="6" t="s">
        <v>70</v>
      </c>
      <c r="M12" s="6">
        <v>42</v>
      </c>
      <c r="N12" s="6">
        <v>0.86</v>
      </c>
    </row>
    <row r="13" spans="1:14" ht="114.75">
      <c r="A13" s="6">
        <v>12</v>
      </c>
      <c r="B13" s="22" t="s">
        <v>141</v>
      </c>
      <c r="C13" s="6" t="s">
        <v>142</v>
      </c>
      <c r="D13" s="22">
        <v>20</v>
      </c>
      <c r="E13" s="6" t="s">
        <v>12</v>
      </c>
      <c r="F13" s="1"/>
      <c r="G13" s="1"/>
      <c r="H13" s="3">
        <f t="shared" si="0"/>
        <v>0</v>
      </c>
      <c r="I13" s="3">
        <f t="shared" si="1"/>
        <v>0</v>
      </c>
      <c r="J13" s="13" t="s">
        <v>40</v>
      </c>
      <c r="K13" s="14" t="s">
        <v>143</v>
      </c>
      <c r="L13" s="6" t="s">
        <v>70</v>
      </c>
      <c r="M13" s="6">
        <v>42</v>
      </c>
      <c r="N13" s="6">
        <v>0.34</v>
      </c>
    </row>
    <row r="14" spans="1:14" ht="114.75">
      <c r="A14" s="6">
        <v>13</v>
      </c>
      <c r="B14" s="22" t="s">
        <v>144</v>
      </c>
      <c r="C14" s="6" t="s">
        <v>145</v>
      </c>
      <c r="D14" s="22">
        <v>75.23</v>
      </c>
      <c r="E14" s="6" t="s">
        <v>75</v>
      </c>
      <c r="F14" s="1"/>
      <c r="G14" s="1"/>
      <c r="H14" s="3">
        <f t="shared" si="0"/>
        <v>0</v>
      </c>
      <c r="I14" s="3">
        <f t="shared" si="1"/>
        <v>0</v>
      </c>
      <c r="J14" s="13" t="s">
        <v>146</v>
      </c>
      <c r="K14" s="14" t="s">
        <v>147</v>
      </c>
      <c r="L14" s="6" t="s">
        <v>70</v>
      </c>
      <c r="M14" s="6">
        <v>42</v>
      </c>
      <c r="N14" s="6">
        <v>0.5</v>
      </c>
    </row>
    <row r="15" spans="1:14" ht="114.75">
      <c r="A15" s="6">
        <v>14</v>
      </c>
      <c r="B15" s="22" t="s">
        <v>148</v>
      </c>
      <c r="C15" s="6" t="s">
        <v>149</v>
      </c>
      <c r="D15" s="22">
        <v>75.23</v>
      </c>
      <c r="E15" s="6" t="s">
        <v>75</v>
      </c>
      <c r="F15" s="1"/>
      <c r="G15" s="1"/>
      <c r="H15" s="3">
        <f t="shared" si="0"/>
        <v>0</v>
      </c>
      <c r="I15" s="3">
        <f t="shared" si="1"/>
        <v>0</v>
      </c>
      <c r="J15" s="13"/>
      <c r="K15" s="14" t="s">
        <v>150</v>
      </c>
      <c r="L15" s="6" t="s">
        <v>70</v>
      </c>
      <c r="M15" s="6">
        <v>42</v>
      </c>
      <c r="N15" s="6">
        <v>0.74</v>
      </c>
    </row>
    <row r="16" spans="1:14" ht="51">
      <c r="A16" s="6">
        <v>15</v>
      </c>
      <c r="B16" s="22" t="s">
        <v>151</v>
      </c>
      <c r="C16" s="6" t="s">
        <v>152</v>
      </c>
      <c r="D16" s="22">
        <v>75.23</v>
      </c>
      <c r="E16" s="6" t="s">
        <v>75</v>
      </c>
      <c r="F16" s="1"/>
      <c r="G16" s="1"/>
      <c r="H16" s="3">
        <f t="shared" si="0"/>
        <v>0</v>
      </c>
      <c r="I16" s="3">
        <f t="shared" si="1"/>
        <v>0</v>
      </c>
      <c r="J16" s="13" t="s">
        <v>153</v>
      </c>
      <c r="K16" s="14" t="s">
        <v>154</v>
      </c>
      <c r="L16" s="6" t="s">
        <v>70</v>
      </c>
      <c r="M16" s="6">
        <v>42</v>
      </c>
      <c r="N16" s="6">
        <v>0.52</v>
      </c>
    </row>
    <row r="17" spans="1:14" ht="102">
      <c r="A17" s="6">
        <v>16</v>
      </c>
      <c r="B17" s="22" t="s">
        <v>155</v>
      </c>
      <c r="C17" s="6" t="s">
        <v>156</v>
      </c>
      <c r="D17" s="22">
        <v>119.17</v>
      </c>
      <c r="E17" s="6" t="s">
        <v>75</v>
      </c>
      <c r="F17" s="1"/>
      <c r="G17" s="1"/>
      <c r="H17" s="3">
        <f t="shared" si="0"/>
        <v>0</v>
      </c>
      <c r="I17" s="3">
        <f t="shared" si="1"/>
        <v>0</v>
      </c>
      <c r="J17" s="13" t="s">
        <v>157</v>
      </c>
      <c r="K17" s="14" t="s">
        <v>158</v>
      </c>
      <c r="L17" s="6" t="s">
        <v>70</v>
      </c>
      <c r="M17" s="6">
        <v>42</v>
      </c>
      <c r="N17" s="6">
        <v>0.18</v>
      </c>
    </row>
    <row r="18" spans="1:14" ht="89.25">
      <c r="A18" s="6">
        <v>17</v>
      </c>
      <c r="B18" s="22" t="s">
        <v>114</v>
      </c>
      <c r="C18" s="6" t="s">
        <v>115</v>
      </c>
      <c r="D18" s="22">
        <v>119.17</v>
      </c>
      <c r="E18" s="6" t="s">
        <v>75</v>
      </c>
      <c r="F18" s="1"/>
      <c r="G18" s="1"/>
      <c r="H18" s="3">
        <f t="shared" si="0"/>
        <v>0</v>
      </c>
      <c r="I18" s="3">
        <f t="shared" si="1"/>
        <v>0</v>
      </c>
      <c r="J18" s="13" t="s">
        <v>157</v>
      </c>
      <c r="K18" s="14" t="s">
        <v>116</v>
      </c>
      <c r="L18" s="6" t="s">
        <v>70</v>
      </c>
      <c r="M18" s="6">
        <v>42</v>
      </c>
      <c r="N18" s="6">
        <v>0.12</v>
      </c>
    </row>
    <row r="19" spans="1:14" ht="63.75">
      <c r="A19" s="6">
        <v>18</v>
      </c>
      <c r="B19" s="22" t="s">
        <v>159</v>
      </c>
      <c r="C19" s="6" t="s">
        <v>160</v>
      </c>
      <c r="D19" s="22">
        <v>75.23</v>
      </c>
      <c r="E19" s="6" t="s">
        <v>75</v>
      </c>
      <c r="F19" s="1"/>
      <c r="G19" s="1"/>
      <c r="H19" s="3">
        <f t="shared" si="0"/>
        <v>0</v>
      </c>
      <c r="I19" s="3">
        <f t="shared" si="1"/>
        <v>0</v>
      </c>
      <c r="J19" s="13" t="s">
        <v>161</v>
      </c>
      <c r="K19" s="14" t="s">
        <v>162</v>
      </c>
      <c r="L19" s="6" t="s">
        <v>70</v>
      </c>
      <c r="M19" s="6">
        <v>42</v>
      </c>
      <c r="N19" s="6">
        <v>0.06</v>
      </c>
    </row>
    <row r="20" spans="1:14" ht="114.75">
      <c r="A20" s="6">
        <v>19</v>
      </c>
      <c r="B20" s="22" t="s">
        <v>163</v>
      </c>
      <c r="C20" s="6" t="s">
        <v>164</v>
      </c>
      <c r="D20" s="22">
        <v>16</v>
      </c>
      <c r="E20" s="6" t="s">
        <v>12</v>
      </c>
      <c r="F20" s="1"/>
      <c r="G20" s="1"/>
      <c r="H20" s="3">
        <f t="shared" si="0"/>
        <v>0</v>
      </c>
      <c r="I20" s="3">
        <f t="shared" si="1"/>
        <v>0</v>
      </c>
      <c r="J20" s="13" t="s">
        <v>165</v>
      </c>
      <c r="K20" s="14" t="s">
        <v>166</v>
      </c>
      <c r="L20" s="6" t="s">
        <v>70</v>
      </c>
      <c r="M20" s="6">
        <v>42</v>
      </c>
      <c r="N20" s="6">
        <v>0.94</v>
      </c>
    </row>
    <row r="21" spans="1:14" ht="102">
      <c r="A21" s="6">
        <v>20</v>
      </c>
      <c r="B21" s="22" t="s">
        <v>167</v>
      </c>
      <c r="C21" s="6" t="s">
        <v>168</v>
      </c>
      <c r="D21" s="22">
        <v>16</v>
      </c>
      <c r="E21" s="6" t="s">
        <v>12</v>
      </c>
      <c r="F21" s="1"/>
      <c r="G21" s="1"/>
      <c r="H21" s="3">
        <f t="shared" si="0"/>
        <v>0</v>
      </c>
      <c r="I21" s="3">
        <f t="shared" si="1"/>
        <v>0</v>
      </c>
      <c r="J21" s="13" t="s">
        <v>165</v>
      </c>
      <c r="K21" s="14" t="s">
        <v>169</v>
      </c>
      <c r="L21" s="6" t="s">
        <v>70</v>
      </c>
      <c r="M21" s="6">
        <v>42</v>
      </c>
      <c r="N21" s="6">
        <v>0.42</v>
      </c>
    </row>
    <row r="22" spans="1:14" ht="127.5">
      <c r="A22" s="6">
        <v>21</v>
      </c>
      <c r="B22" s="22" t="s">
        <v>170</v>
      </c>
      <c r="C22" s="6" t="s">
        <v>171</v>
      </c>
      <c r="D22" s="22">
        <v>13.86</v>
      </c>
      <c r="E22" s="6" t="s">
        <v>75</v>
      </c>
      <c r="F22" s="1"/>
      <c r="G22" s="1"/>
      <c r="H22" s="3">
        <f t="shared" si="0"/>
        <v>0</v>
      </c>
      <c r="I22" s="3">
        <f t="shared" si="1"/>
        <v>0</v>
      </c>
      <c r="J22" s="13" t="s">
        <v>172</v>
      </c>
      <c r="K22" s="14" t="s">
        <v>173</v>
      </c>
      <c r="L22" s="6" t="s">
        <v>70</v>
      </c>
      <c r="M22" s="6">
        <v>42</v>
      </c>
      <c r="N22" s="6">
        <v>1.64</v>
      </c>
    </row>
    <row r="23" spans="1:9" ht="15">
      <c r="A23" s="4"/>
      <c r="B23" s="4"/>
      <c r="C23" s="4" t="s">
        <v>71</v>
      </c>
      <c r="D23" s="4"/>
      <c r="E23" s="4"/>
      <c r="F23" s="4"/>
      <c r="G23" s="4"/>
      <c r="H23" s="15">
        <f>ROUND(SUM(H2:H22),0)</f>
        <v>0</v>
      </c>
      <c r="I23" s="15">
        <f>ROUND(SUM(I2:I22),0)</f>
        <v>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N14"/>
  <sheetViews>
    <sheetView zoomScalePageLayoutView="0" workbookViewId="0" topLeftCell="A1">
      <selection activeCell="G13" sqref="F2:G13"/>
    </sheetView>
  </sheetViews>
  <sheetFormatPr defaultColWidth="9.140625" defaultRowHeight="15"/>
  <cols>
    <col min="1" max="1" width="4.7109375" style="0" customWidth="1"/>
    <col min="2" max="2" width="20.7109375" style="0" customWidth="1"/>
    <col min="3" max="3" width="35.7109375" style="0" customWidth="1"/>
    <col min="4" max="4" width="7.7109375" style="0" customWidth="1"/>
    <col min="5" max="5" width="8.7109375" style="0" customWidth="1"/>
    <col min="6" max="9" width="12.7109375" style="0" customWidth="1"/>
    <col min="10" max="10" width="20.7109375" style="0" customWidth="1"/>
    <col min="11" max="11" width="12.7109375" style="0" customWidth="1"/>
    <col min="12" max="12" width="6.7109375" style="0" customWidth="1"/>
    <col min="13" max="14" width="8.7109375" style="0" customWidth="1"/>
  </cols>
  <sheetData>
    <row r="1" spans="1:14" ht="25.5">
      <c r="A1" s="5" t="s">
        <v>0</v>
      </c>
      <c r="B1" s="5" t="s">
        <v>53</v>
      </c>
      <c r="C1" s="5" t="s">
        <v>54</v>
      </c>
      <c r="D1" s="2" t="s">
        <v>55</v>
      </c>
      <c r="E1" s="2" t="s">
        <v>56</v>
      </c>
      <c r="F1" s="2" t="s">
        <v>57</v>
      </c>
      <c r="G1" s="2" t="s">
        <v>58</v>
      </c>
      <c r="H1" s="2" t="s">
        <v>59</v>
      </c>
      <c r="I1" s="2" t="s">
        <v>60</v>
      </c>
      <c r="J1" s="12" t="s">
        <v>61</v>
      </c>
      <c r="K1" s="12" t="s">
        <v>62</v>
      </c>
      <c r="L1" s="12" t="s">
        <v>63</v>
      </c>
      <c r="M1" s="12" t="s">
        <v>64</v>
      </c>
      <c r="N1" s="12" t="s">
        <v>65</v>
      </c>
    </row>
    <row r="2" spans="1:14" ht="127.5">
      <c r="A2" s="6">
        <v>1</v>
      </c>
      <c r="B2" s="22" t="s">
        <v>174</v>
      </c>
      <c r="C2" s="6" t="s">
        <v>175</v>
      </c>
      <c r="D2" s="22">
        <v>2</v>
      </c>
      <c r="E2" s="6" t="s">
        <v>15</v>
      </c>
      <c r="F2" s="1"/>
      <c r="G2" s="1"/>
      <c r="H2" s="3">
        <f aca="true" t="shared" si="0" ref="H2:H13">ROUND(F2*D2,0)</f>
        <v>0</v>
      </c>
      <c r="I2" s="3">
        <f aca="true" t="shared" si="1" ref="I2:I13">ROUND(G2*D2,0)</f>
        <v>0</v>
      </c>
      <c r="J2" s="13" t="s">
        <v>176</v>
      </c>
      <c r="K2" s="14"/>
      <c r="L2" s="6" t="s">
        <v>79</v>
      </c>
      <c r="M2" s="6">
        <v>44</v>
      </c>
      <c r="N2" s="6">
        <v>1.14</v>
      </c>
    </row>
    <row r="3" spans="1:14" ht="127.5">
      <c r="A3" s="6">
        <v>2</v>
      </c>
      <c r="B3" s="22" t="s">
        <v>177</v>
      </c>
      <c r="C3" s="6" t="s">
        <v>178</v>
      </c>
      <c r="D3" s="22">
        <v>8</v>
      </c>
      <c r="E3" s="6" t="s">
        <v>15</v>
      </c>
      <c r="F3" s="1"/>
      <c r="G3" s="1"/>
      <c r="H3" s="3">
        <f t="shared" si="0"/>
        <v>0</v>
      </c>
      <c r="I3" s="3">
        <f t="shared" si="1"/>
        <v>0</v>
      </c>
      <c r="J3" s="13" t="s">
        <v>179</v>
      </c>
      <c r="K3" s="14"/>
      <c r="L3" s="6" t="s">
        <v>79</v>
      </c>
      <c r="M3" s="6">
        <v>44</v>
      </c>
      <c r="N3" s="6">
        <v>1.14</v>
      </c>
    </row>
    <row r="4" spans="1:14" ht="127.5">
      <c r="A4" s="6">
        <v>3</v>
      </c>
      <c r="B4" s="22" t="s">
        <v>180</v>
      </c>
      <c r="C4" s="6" t="s">
        <v>181</v>
      </c>
      <c r="D4" s="22">
        <v>7</v>
      </c>
      <c r="E4" s="6" t="s">
        <v>15</v>
      </c>
      <c r="F4" s="1"/>
      <c r="G4" s="1"/>
      <c r="H4" s="3">
        <f t="shared" si="0"/>
        <v>0</v>
      </c>
      <c r="I4" s="3">
        <f t="shared" si="1"/>
        <v>0</v>
      </c>
      <c r="J4" s="13" t="s">
        <v>182</v>
      </c>
      <c r="K4" s="14"/>
      <c r="L4" s="6" t="s">
        <v>79</v>
      </c>
      <c r="M4" s="6">
        <v>44</v>
      </c>
      <c r="N4" s="6">
        <v>1.14</v>
      </c>
    </row>
    <row r="5" spans="1:14" ht="127.5">
      <c r="A5" s="6">
        <v>4</v>
      </c>
      <c r="B5" s="22" t="s">
        <v>180</v>
      </c>
      <c r="C5" s="6" t="s">
        <v>183</v>
      </c>
      <c r="D5" s="22">
        <v>1</v>
      </c>
      <c r="E5" s="6" t="s">
        <v>15</v>
      </c>
      <c r="F5" s="1"/>
      <c r="G5" s="1"/>
      <c r="H5" s="3">
        <f t="shared" si="0"/>
        <v>0</v>
      </c>
      <c r="I5" s="3">
        <f t="shared" si="1"/>
        <v>0</v>
      </c>
      <c r="J5" s="13" t="s">
        <v>184</v>
      </c>
      <c r="K5" s="14"/>
      <c r="L5" s="6" t="s">
        <v>79</v>
      </c>
      <c r="M5" s="6">
        <v>44</v>
      </c>
      <c r="N5" s="6">
        <v>1.14</v>
      </c>
    </row>
    <row r="6" spans="1:14" ht="114.75">
      <c r="A6" s="6">
        <v>5</v>
      </c>
      <c r="B6" s="22" t="s">
        <v>185</v>
      </c>
      <c r="C6" s="6" t="s">
        <v>186</v>
      </c>
      <c r="D6" s="22">
        <v>2</v>
      </c>
      <c r="E6" s="6" t="s">
        <v>15</v>
      </c>
      <c r="F6" s="1"/>
      <c r="G6" s="1"/>
      <c r="H6" s="3">
        <f t="shared" si="0"/>
        <v>0</v>
      </c>
      <c r="I6" s="3">
        <f t="shared" si="1"/>
        <v>0</v>
      </c>
      <c r="J6" s="13" t="s">
        <v>187</v>
      </c>
      <c r="K6" s="14"/>
      <c r="L6" s="6" t="s">
        <v>79</v>
      </c>
      <c r="M6" s="6">
        <v>44</v>
      </c>
      <c r="N6" s="6">
        <v>1.54</v>
      </c>
    </row>
    <row r="7" spans="1:14" ht="114.75">
      <c r="A7" s="6">
        <v>6</v>
      </c>
      <c r="B7" s="22" t="s">
        <v>188</v>
      </c>
      <c r="C7" s="6" t="s">
        <v>189</v>
      </c>
      <c r="D7" s="22">
        <v>1</v>
      </c>
      <c r="E7" s="6" t="s">
        <v>15</v>
      </c>
      <c r="F7" s="1"/>
      <c r="G7" s="1"/>
      <c r="H7" s="3">
        <f t="shared" si="0"/>
        <v>0</v>
      </c>
      <c r="I7" s="3">
        <f t="shared" si="1"/>
        <v>0</v>
      </c>
      <c r="J7" s="13" t="s">
        <v>190</v>
      </c>
      <c r="K7" s="14"/>
      <c r="L7" s="6" t="s">
        <v>79</v>
      </c>
      <c r="M7" s="6">
        <v>44</v>
      </c>
      <c r="N7" s="6">
        <v>1.64</v>
      </c>
    </row>
    <row r="8" spans="1:14" ht="25.5">
      <c r="A8" s="6">
        <v>7</v>
      </c>
      <c r="B8" s="22" t="s">
        <v>191</v>
      </c>
      <c r="C8" s="6" t="s">
        <v>192</v>
      </c>
      <c r="D8" s="22">
        <v>1</v>
      </c>
      <c r="E8" s="6" t="s">
        <v>15</v>
      </c>
      <c r="F8" s="1"/>
      <c r="G8" s="1"/>
      <c r="H8" s="3">
        <f t="shared" si="0"/>
        <v>0</v>
      </c>
      <c r="I8" s="3">
        <f t="shared" si="1"/>
        <v>0</v>
      </c>
      <c r="J8" s="13" t="s">
        <v>193</v>
      </c>
      <c r="K8" s="14"/>
      <c r="L8" s="6" t="s">
        <v>79</v>
      </c>
      <c r="M8" s="6">
        <v>44</v>
      </c>
      <c r="N8" s="6">
        <v>1.83</v>
      </c>
    </row>
    <row r="9" spans="1:14" ht="89.25">
      <c r="A9" s="6">
        <v>8</v>
      </c>
      <c r="B9" s="22" t="s">
        <v>194</v>
      </c>
      <c r="C9" s="6" t="s">
        <v>195</v>
      </c>
      <c r="D9" s="22">
        <v>1</v>
      </c>
      <c r="E9" s="6" t="s">
        <v>15</v>
      </c>
      <c r="F9" s="1"/>
      <c r="G9" s="1"/>
      <c r="H9" s="3">
        <f t="shared" si="0"/>
        <v>0</v>
      </c>
      <c r="I9" s="3">
        <f t="shared" si="1"/>
        <v>0</v>
      </c>
      <c r="J9" s="13" t="s">
        <v>196</v>
      </c>
      <c r="K9" s="14"/>
      <c r="L9" s="6" t="s">
        <v>79</v>
      </c>
      <c r="M9" s="6">
        <v>44</v>
      </c>
      <c r="N9" s="6">
        <v>5.35</v>
      </c>
    </row>
    <row r="10" spans="1:14" ht="89.25">
      <c r="A10" s="6">
        <v>9</v>
      </c>
      <c r="B10" s="22" t="s">
        <v>197</v>
      </c>
      <c r="C10" s="6" t="s">
        <v>198</v>
      </c>
      <c r="D10" s="22">
        <v>19.62</v>
      </c>
      <c r="E10" s="6" t="s">
        <v>75</v>
      </c>
      <c r="F10" s="1"/>
      <c r="G10" s="1"/>
      <c r="H10" s="3">
        <f t="shared" si="0"/>
        <v>0</v>
      </c>
      <c r="I10" s="3">
        <f t="shared" si="1"/>
        <v>0</v>
      </c>
      <c r="J10" s="13"/>
      <c r="K10" s="14"/>
      <c r="L10" s="6" t="s">
        <v>79</v>
      </c>
      <c r="M10" s="6">
        <v>44</v>
      </c>
      <c r="N10" s="6">
        <v>0.9</v>
      </c>
    </row>
    <row r="11" spans="1:14" ht="102">
      <c r="A11" s="6">
        <v>10</v>
      </c>
      <c r="B11" s="22" t="s">
        <v>199</v>
      </c>
      <c r="C11" s="6" t="s">
        <v>200</v>
      </c>
      <c r="D11" s="22">
        <v>1</v>
      </c>
      <c r="E11" s="6" t="s">
        <v>15</v>
      </c>
      <c r="F11" s="1"/>
      <c r="G11" s="1"/>
      <c r="H11" s="3">
        <f t="shared" si="0"/>
        <v>0</v>
      </c>
      <c r="I11" s="3">
        <f t="shared" si="1"/>
        <v>0</v>
      </c>
      <c r="J11" s="13" t="s">
        <v>201</v>
      </c>
      <c r="K11" s="14"/>
      <c r="L11" s="6"/>
      <c r="M11" s="6">
        <v>44</v>
      </c>
      <c r="N11" s="6">
        <v>4.29</v>
      </c>
    </row>
    <row r="12" spans="1:14" ht="102">
      <c r="A12" s="6">
        <v>11</v>
      </c>
      <c r="B12" s="22" t="s">
        <v>202</v>
      </c>
      <c r="C12" s="6" t="s">
        <v>200</v>
      </c>
      <c r="D12" s="22">
        <v>1</v>
      </c>
      <c r="E12" s="6" t="s">
        <v>15</v>
      </c>
      <c r="F12" s="1"/>
      <c r="G12" s="1"/>
      <c r="H12" s="3">
        <f t="shared" si="0"/>
        <v>0</v>
      </c>
      <c r="I12" s="3">
        <f t="shared" si="1"/>
        <v>0</v>
      </c>
      <c r="J12" s="13" t="s">
        <v>203</v>
      </c>
      <c r="K12" s="14"/>
      <c r="L12" s="6"/>
      <c r="M12" s="6">
        <v>44</v>
      </c>
      <c r="N12" s="6">
        <v>2.68</v>
      </c>
    </row>
    <row r="13" spans="1:14" ht="102">
      <c r="A13" s="6">
        <v>12</v>
      </c>
      <c r="B13" s="22" t="s">
        <v>204</v>
      </c>
      <c r="C13" s="6" t="s">
        <v>205</v>
      </c>
      <c r="D13" s="22">
        <v>1</v>
      </c>
      <c r="E13" s="6" t="s">
        <v>15</v>
      </c>
      <c r="F13" s="1"/>
      <c r="G13" s="1"/>
      <c r="H13" s="3">
        <f t="shared" si="0"/>
        <v>0</v>
      </c>
      <c r="I13" s="3">
        <f t="shared" si="1"/>
        <v>0</v>
      </c>
      <c r="J13" s="13" t="s">
        <v>206</v>
      </c>
      <c r="K13" s="14"/>
      <c r="L13" s="6"/>
      <c r="M13" s="6">
        <v>44</v>
      </c>
      <c r="N13" s="6">
        <v>6.7</v>
      </c>
    </row>
    <row r="14" spans="1:9" ht="15">
      <c r="A14" s="4"/>
      <c r="B14" s="4"/>
      <c r="C14" s="4" t="s">
        <v>71</v>
      </c>
      <c r="D14" s="4"/>
      <c r="E14" s="4"/>
      <c r="F14" s="4"/>
      <c r="G14" s="4"/>
      <c r="H14" s="15">
        <f>ROUND(SUM(H2:H13),0)</f>
        <v>0</v>
      </c>
      <c r="I14" s="15">
        <f>ROUND(SUM(I2:I13),0)</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MTVA A- ép. fsz. hangarchívum raktár - Módosított kiviteli terv 2020-09-01</dc:title>
  <dc:subject/>
  <dc:creator>AnnaSamsung</dc:creator>
  <cp:keywords/>
  <dc:description>MTVA "A" épület raktár kialakítása hangachívum részére</dc:description>
  <cp:lastModifiedBy>CVF</cp:lastModifiedBy>
  <dcterms:created xsi:type="dcterms:W3CDTF">2020-08-29T11:30:07Z</dcterms:created>
  <dcterms:modified xsi:type="dcterms:W3CDTF">2023-02-27T06:51:20Z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216914</vt:lpwstr>
  </property>
  <property fmtid="{D5CDD505-2E9C-101B-9397-08002B2CF9AE}" pid="3" name="title">
    <vt:lpwstr>MTVA A- ép. fsz. hangarchívum raktár - Módosított kiviteli terv 2020-09-01</vt:lpwstr>
  </property>
  <property fmtid="{D5CDD505-2E9C-101B-9397-08002B2CF9AE}" pid="4" name="lessonfee">
    <vt:i4>3500</vt:i4>
  </property>
  <property fmtid="{D5CDD505-2E9C-101B-9397-08002B2CF9AE}" pid="5" name="norm_type_id">
    <vt:lpwstr>1</vt:lpwstr>
  </property>
  <property fmtid="{D5CDD505-2E9C-101B-9397-08002B2CF9AE}" pid="6" name="tender_iow_id">
    <vt:lpwstr>13</vt:lpwstr>
  </property>
  <property fmtid="{D5CDD505-2E9C-101B-9397-08002B2CF9AE}" pid="7" name="created">
    <vt:lpwstr>2020-08-29 11:30:07</vt:lpwstr>
  </property>
  <property fmtid="{D5CDD505-2E9C-101B-9397-08002B2CF9AE}" pid="8" name="changed">
    <vt:lpwstr>2020-09-04 00:08:30</vt:lpwstr>
  </property>
  <property fmtid="{D5CDD505-2E9C-101B-9397-08002B2CF9AE}" pid="9" name="osum">
    <vt:lpwstr>106698211.00</vt:lpwstr>
  </property>
  <property fmtid="{D5CDD505-2E9C-101B-9397-08002B2CF9AE}" pid="10" name="priceversion">
    <vt:lpwstr>2018.07.01</vt:lpwstr>
  </property>
  <property fmtid="{D5CDD505-2E9C-101B-9397-08002B2CF9AE}" pid="11" name="currency">
    <vt:lpwstr>HUF</vt:lpwstr>
  </property>
</Properties>
</file>